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(様式１-①)" sheetId="3" r:id="rId3"/>
    <sheet name="女子(様式1-②)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リレー(様式2）" sheetId="9" r:id="rId9"/>
    <sheet name="参加数(様式3)" sheetId="10" r:id="rId10"/>
  </sheets>
  <definedNames>
    <definedName name="_xlnm.Print_Area" localSheetId="8">'リレー(様式2）'!$B$1:$K$66</definedName>
    <definedName name="_xlnm.Print_Area" localSheetId="0">'最初にご確認ください'!$B$1:$Q$82</definedName>
    <definedName name="_xlnm.Print_Area" localSheetId="9">'参加数(様式3)'!$A$1:$F$35</definedName>
    <definedName name="_xlnm.Print_Area" localSheetId="3">'女子(様式1-②)'!$A$1:$L$53</definedName>
    <definedName name="_xlnm.Print_Area" localSheetId="2">'男子(様式１-①)'!$A$1:$L$53</definedName>
    <definedName name="_xlnm.Print_Titles" localSheetId="3">'女子(様式1-②)'!$1:$11</definedName>
    <definedName name="_xlnm.Print_Titles" localSheetId="2">'男子(様式１-①)'!$1:$11</definedName>
  </definedNames>
  <calcPr fullCalcOnLoad="1"/>
</workbook>
</file>

<file path=xl/sharedStrings.xml><?xml version="1.0" encoding="utf-8"?>
<sst xmlns="http://schemas.openxmlformats.org/spreadsheetml/2006/main" count="785" uniqueCount="432">
  <si>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</si>
  <si>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</si>
  <si>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</si>
  <si>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</si>
  <si>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</si>
  <si>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</si>
  <si>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</si>
  <si>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</si>
  <si>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</si>
  <si>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</si>
  <si>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</si>
  <si>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</si>
  <si>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</si>
  <si>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</si>
  <si>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</si>
  <si>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</si>
  <si>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</si>
  <si>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</si>
  <si>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</si>
  <si>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</si>
  <si>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</si>
  <si>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</si>
  <si>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</si>
  <si>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</si>
  <si>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</si>
  <si>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</si>
  <si>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</si>
  <si>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</si>
  <si>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</si>
  <si>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</si>
  <si>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</si>
  <si>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</si>
  <si>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</si>
  <si>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</si>
  <si>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</si>
  <si>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</si>
  <si>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</si>
  <si>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</si>
  <si>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</si>
  <si>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</si>
  <si>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</si>
  <si>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</si>
  <si>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</si>
  <si>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</si>
  <si>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</si>
  <si>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</si>
  <si>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</si>
  <si>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</si>
  <si>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</si>
  <si>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</si>
  <si>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</si>
  <si>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</si>
  <si>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</si>
  <si>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</si>
  <si>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</si>
  <si>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</si>
  <si>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</si>
  <si>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</si>
  <si>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</si>
  <si>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</si>
  <si>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</si>
  <si>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</si>
  <si>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</si>
  <si>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</si>
  <si>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</si>
  <si>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</si>
  <si>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</si>
  <si>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</si>
  <si>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</si>
  <si>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</si>
  <si>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</si>
  <si>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</si>
  <si>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</si>
  <si>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</si>
  <si>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</si>
  <si>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</si>
  <si>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</si>
  <si>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</si>
  <si>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</si>
  <si>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</si>
  <si>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</si>
  <si>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</si>
  <si>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</si>
  <si>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</si>
  <si>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</si>
  <si>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</si>
  <si>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</si>
  <si>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</si>
  <si>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</si>
  <si>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</si>
  <si>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</si>
  <si>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</si>
  <si>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</si>
  <si>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</si>
  <si>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</si>
  <si>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</si>
  <si>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</si>
  <si>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</si>
  <si>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</si>
  <si>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</si>
  <si>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</si>
  <si>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</si>
  <si>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</si>
  <si>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</si>
  <si>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</si>
  <si>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</si>
  <si>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</si>
  <si>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</si>
  <si>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</si>
  <si>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</si>
  <si>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</si>
  <si>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</si>
  <si>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</si>
  <si>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</si>
  <si>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</si>
  <si>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</si>
  <si>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</si>
  <si>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</si>
  <si>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</si>
  <si>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</si>
  <si>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</si>
  <si>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</si>
  <si>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</si>
  <si>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</si>
  <si>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</si>
  <si>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</si>
  <si>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</si>
  <si>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</si>
  <si>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</si>
  <si>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</si>
  <si>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</si>
  <si>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</si>
  <si>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</si>
  <si>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</si>
  <si>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</si>
  <si>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</si>
  <si>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</si>
  <si>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</si>
  <si>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</si>
  <si>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</si>
  <si>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</si>
  <si>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</si>
  <si>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</si>
  <si>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</si>
  <si>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</si>
  <si>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</si>
  <si>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</si>
  <si>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</si>
  <si>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</si>
  <si>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</si>
  <si>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</si>
  <si>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</si>
  <si>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</si>
  <si>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</si>
  <si>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</si>
  <si>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</si>
  <si>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</si>
  <si>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</si>
  <si>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</si>
  <si>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</si>
  <si>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</si>
  <si>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</si>
  <si>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</si>
  <si>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</si>
  <si>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</si>
  <si>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</si>
  <si>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</si>
  <si>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</si>
  <si>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</si>
  <si>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</si>
  <si>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</si>
  <si>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</si>
  <si>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</si>
  <si>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</si>
  <si>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</si>
  <si>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</si>
  <si>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</si>
  <si>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</si>
  <si>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</si>
  <si>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</si>
  <si>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</si>
  <si>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</si>
  <si>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</si>
  <si>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</si>
  <si>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</si>
  <si>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</si>
  <si>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</si>
  <si>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</si>
  <si>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</si>
  <si>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</si>
  <si>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</si>
  <si>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</si>
  <si>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</si>
  <si>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</si>
  <si>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</si>
  <si>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</si>
  <si>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</si>
  <si>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</si>
  <si>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</si>
  <si>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</si>
  <si>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</si>
  <si>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</si>
  <si>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</si>
  <si>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</si>
  <si>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</si>
  <si>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</si>
  <si>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</si>
  <si>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</si>
  <si>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</si>
  <si>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</si>
  <si>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</si>
  <si>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</si>
  <si>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</si>
  <si>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</si>
  <si>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</si>
  <si>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</si>
  <si>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</si>
  <si>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</si>
  <si>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</si>
  <si>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</si>
  <si>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</si>
  <si>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</si>
  <si>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</si>
  <si>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</si>
  <si>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</si>
  <si>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</si>
  <si>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</si>
  <si>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</si>
  <si>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</si>
  <si>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</si>
  <si>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</si>
  <si>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</si>
  <si>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</si>
  <si>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</si>
  <si>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</si>
  <si>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</si>
  <si>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</si>
  <si>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</si>
  <si>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やり投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</si>
  <si>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</si>
  <si>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</si>
  <si>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</si>
  <si>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</si>
  <si>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</si>
  <si>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</si>
  <si>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</si>
  <si>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</si>
  <si>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</si>
  <si>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</si>
  <si>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</si>
  <si>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</si>
  <si>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</si>
  <si>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</si>
  <si>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</si>
  <si>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</si>
  <si>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</si>
  <si>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</si>
  <si>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</si>
  <si>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</si>
  <si>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</si>
  <si>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</si>
  <si>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</si>
  <si>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</si>
  <si>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</si>
  <si>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</si>
  <si>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</si>
  <si>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</si>
  <si>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</si>
  <si>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</si>
  <si>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</si>
  <si>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</si>
  <si>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</si>
  <si>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</si>
  <si>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</si>
  <si>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</si>
  <si>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</si>
  <si>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</si>
  <si>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</si>
  <si>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</si>
  <si>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</si>
  <si>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</si>
  <si>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</si>
  <si>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</si>
  <si>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</si>
  <si>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</si>
  <si>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</si>
  <si>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</si>
  <si>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</si>
  <si>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</si>
  <si>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</si>
  <si>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</si>
  <si>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</si>
  <si>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</si>
  <si>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</si>
  <si>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</si>
  <si>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</si>
  <si>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</si>
  <si>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</si>
  <si>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</si>
  <si>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</si>
  <si>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</si>
  <si>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</si>
  <si>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</si>
  <si>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</si>
  <si>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三段跳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</si>
  <si>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</si>
  <si>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</si>
  <si>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</si>
  <si>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</si>
  <si>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</si>
  <si>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</si>
  <si>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</si>
  <si>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1600R</t>
  </si>
  <si>
    <t>最高記録</t>
  </si>
  <si>
    <t>学生は学年を半角数字で入力して下さい。</t>
  </si>
  <si>
    <t>23.00</t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</si>
  <si>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</si>
  <si>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</si>
  <si>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</si>
  <si>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</si>
  <si>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</si>
  <si>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</si>
  <si>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</si>
  <si>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</si>
  <si>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</si>
  <si>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</si>
  <si>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</si>
  <si>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</si>
  <si>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</si>
  <si>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</si>
  <si>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</si>
  <si>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</si>
  <si>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</si>
  <si>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</si>
  <si>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</si>
  <si>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</si>
  <si>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</si>
  <si>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</si>
  <si>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</si>
  <si>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</si>
  <si>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</si>
  <si>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</si>
  <si>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</si>
  <si>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○</t>
  </si>
  <si>
    <t>※未記入の場合はランキング最下位として処理します。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</si>
  <si>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</si>
  <si>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</si>
  <si>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</si>
  <si>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</si>
  <si>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</si>
  <si>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</si>
  <si>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</si>
  <si>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</si>
  <si>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</si>
  <si>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</si>
  <si>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白樺AC</t>
  </si>
  <si>
    <t>4×100mR</t>
  </si>
  <si>
    <t>4×400mR</t>
  </si>
  <si>
    <t>砲丸投⑦</t>
  </si>
  <si>
    <t>円盤投②</t>
  </si>
  <si>
    <t>ハンマー投⑦</t>
  </si>
  <si>
    <t>砲丸投④</t>
  </si>
  <si>
    <t>ハンマー投④</t>
  </si>
  <si>
    <t>男子</t>
  </si>
  <si>
    <t>女子</t>
  </si>
  <si>
    <t>投てき種目の後ろの○数字は重量をあらわしています。</t>
  </si>
  <si>
    <t>　　　大会申込みの注意(必ずお読みください)　　　　</t>
  </si>
  <si>
    <t>※参加料の明細欄は料金の部分と、リレーのチーム数は各自入力してください。</t>
  </si>
  <si>
    <t>　申込入力の間違いが、多く見られます。</t>
  </si>
  <si>
    <t>今一度「最初にご確認下さい」をよく読みんで確認下さい。</t>
  </si>
  <si>
    <t>所属名(学校名)</t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</si>
  <si>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</si>
  <si>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帯一中</t>
  </si>
  <si>
    <t>帯東高</t>
  </si>
  <si>
    <t>09.34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</si>
  <si>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</si>
  <si>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t>リレーシートへの入力を行ってください。</t>
  </si>
  <si>
    <r>
      <t>申込種目はドロップダウンリストから選択すること。誤入力防止のため、</t>
    </r>
    <r>
      <rPr>
        <b/>
        <u val="single"/>
        <sz val="14"/>
        <color indexed="10"/>
        <rFont val="ＭＳ ゴシック"/>
        <family val="3"/>
      </rPr>
      <t>キーボードでの直接入力は行わないで下さい</t>
    </r>
    <r>
      <rPr>
        <sz val="12"/>
        <color indexed="10"/>
        <rFont val="ＭＳ ゴシック"/>
        <family val="3"/>
      </rPr>
      <t>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</si>
  <si>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</si>
  <si>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</si>
  <si>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Ｊ砲丸投⑥</t>
  </si>
  <si>
    <t>Ｊ円盤投1.75</t>
  </si>
  <si>
    <t>Ｊハンマー投⑥</t>
  </si>
  <si>
    <t>【男子】</t>
  </si>
  <si>
    <t>【女子】</t>
  </si>
  <si>
    <t>最高記録(必ず入力)</t>
  </si>
  <si>
    <t>氏　名 (氏名入力の注意確認)</t>
  </si>
  <si>
    <t>NO.カード</t>
  </si>
  <si>
    <t>チーム名 (ﾄﾞﾛｯﾌﾟﾀﾞｳﾝ入力)</t>
  </si>
  <si>
    <t>円盤投①</t>
  </si>
  <si>
    <t>全十勝陸上競技選手権大会</t>
  </si>
  <si>
    <t>全十勝陸上競技選手権大会　リレー申込み</t>
  </si>
  <si>
    <t>国体種目</t>
  </si>
  <si>
    <t>B100m</t>
  </si>
  <si>
    <t>B3000m</t>
  </si>
  <si>
    <t>B砲丸投</t>
  </si>
  <si>
    <t>B100mYH</t>
  </si>
  <si>
    <r>
      <t>※　</t>
    </r>
    <r>
      <rPr>
        <b/>
        <sz val="10"/>
        <color indexed="8"/>
        <rFont val="ＭＳ Ｐゴシック"/>
        <family val="3"/>
      </rPr>
      <t>参加しないチームの種目名の欄は空欄にしてください。</t>
    </r>
  </si>
  <si>
    <r>
      <t>チーム名</t>
    </r>
    <r>
      <rPr>
        <sz val="9"/>
        <rFont val="ＭＳ Ｐゴシック"/>
        <family val="3"/>
      </rPr>
      <t xml:space="preserve"> (ﾄﾞﾛｯﾌﾟﾀﾞｳﾝ入力)</t>
    </r>
  </si>
  <si>
    <t>NO.カード</t>
  </si>
  <si>
    <t>　↓　未記入は受け付けない。</t>
  </si>
  <si>
    <r>
      <t>最高記録</t>
    </r>
    <r>
      <rPr>
        <sz val="9"/>
        <color indexed="10"/>
        <rFont val="ＭＳ Ｐゴシック"/>
        <family val="3"/>
      </rPr>
      <t>(必ず入力)</t>
    </r>
  </si>
  <si>
    <r>
      <t>・</t>
    </r>
    <r>
      <rPr>
        <b/>
        <u val="single"/>
        <sz val="13"/>
        <color indexed="10"/>
        <rFont val="ＭＳ ゴシック"/>
        <family val="3"/>
      </rPr>
      <t>「分」「秒」「ｍ」は「.」(半角ﾋﾟﾘｵﾄﾞ)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</si>
  <si>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ただし3000mや砲丸投などで10分未満あるいは10m未満の記録には最初に0(ゼロ)をつけて入力すること。</t>
  </si>
  <si>
    <t>【入力例】　　　電気計時　　　10秒10　→　10.10　　　1分59秒00　→　1.59.00</t>
  </si>
  <si>
    <t>例)　9分12秒32  →　09.12.32　　　　9M76 →　09.76</t>
  </si>
  <si>
    <t>(例)　２文字　西＿＿＿京　、　３文字　山田＿＿正　、　４文字　十勝＿花子　、　５文字　佐藤光太郎　、　６文字　佐々木光太郎　</t>
  </si>
  <si>
    <t>砲丸投⑥</t>
  </si>
  <si>
    <t>（１）ナンバーカード</t>
  </si>
  <si>
    <t>（２）氏名</t>
  </si>
  <si>
    <t>（３）フリガナ</t>
  </si>
  <si>
    <t>（４）学校名</t>
  </si>
  <si>
    <t>（５）学年</t>
  </si>
  <si>
    <t>（６）参加種目</t>
  </si>
  <si>
    <t>（７）最高記録</t>
  </si>
  <si>
    <t>（８）リレー</t>
  </si>
  <si>
    <r>
      <t>ナンバーカードで自動編集されますので、記入がない場合は受付できません。</t>
    </r>
    <r>
      <rPr>
        <sz val="12"/>
        <color indexed="10"/>
        <rFont val="ＭＳ ゴシック"/>
        <family val="3"/>
      </rPr>
      <t>※要ナンバー登録、詳細はＨＰから</t>
    </r>
  </si>
  <si>
    <t>　【例】十勝選手権＿帯広大谷高</t>
  </si>
  <si>
    <r>
      <t>４．送信件名・ファイル名は、大会名（学校名）にしてください。保存形式は、可能な限り</t>
    </r>
    <r>
      <rPr>
        <sz val="12"/>
        <rFont val="ＭＳ Ｐゴシック"/>
        <family val="3"/>
      </rPr>
      <t xml:space="preserve"> </t>
    </r>
    <r>
      <rPr>
        <b/>
        <u val="single"/>
        <sz val="13"/>
        <color indexed="10"/>
        <rFont val="ＭＳ Ｐゴシック"/>
        <family val="3"/>
      </rPr>
      <t>Microsoft Excel 2003</t>
    </r>
    <r>
      <rPr>
        <b/>
        <u val="single"/>
        <sz val="16"/>
        <color indexed="10"/>
        <rFont val="ＭＳ ゴシック"/>
        <family val="3"/>
      </rPr>
      <t>形式</t>
    </r>
    <r>
      <rPr>
        <sz val="12"/>
        <rFont val="ＭＳ ゴシック"/>
        <family val="3"/>
      </rPr>
      <t>でお願いします。</t>
    </r>
  </si>
  <si>
    <t>4.07.00</t>
  </si>
  <si>
    <t>ただし、管外登録の選手で本年度、本陸協主催大会に初出場の場合は空欄とする。</t>
  </si>
  <si>
    <t>６．入力シートやセルの削除、行の挿入または削除は行わないで下さい。</t>
  </si>
  <si>
    <t>4.17.00</t>
  </si>
  <si>
    <t>一般</t>
  </si>
  <si>
    <t>リレー</t>
  </si>
  <si>
    <r>
      <t>(例) 音更中、帯広第一中、帯広柏葉高、帯広農業高
　　 帯広畜産大、十勝陸協　</t>
    </r>
    <r>
      <rPr>
        <sz val="9"/>
        <color indexed="10"/>
        <rFont val="ＭＳ ゴシック"/>
        <family val="3"/>
      </rPr>
      <t>※全道大会に申し込む際の標記です</t>
    </r>
  </si>
  <si>
    <t>リストから選択</t>
  </si>
  <si>
    <t>高校</t>
  </si>
  <si>
    <t>このシートは申込書に同封する必要はありません。</t>
  </si>
  <si>
    <t>※ 必ずすべての項目を入力してください。</t>
  </si>
  <si>
    <r>
      <t xml:space="preserve">種別 </t>
    </r>
    <r>
      <rPr>
        <sz val="11"/>
        <color indexed="10"/>
        <rFont val="ＭＳ Ｐゴシック"/>
        <family val="3"/>
      </rPr>
      <t>(必ず選択すること)</t>
    </r>
  </si>
  <si>
    <t>例）　一般男子　砲丸投⑦　　高校Ｊ男子　砲丸投⑥　　　女子　砲丸投④・・・です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</si>
</sst>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6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sz val="12"/>
      <color indexed="10"/>
      <name val="ＭＳ Ｐ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b/>
      <u val="single"/>
      <sz val="13"/>
      <color indexed="10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10"/>
      <name val="ＭＳ Ｐゴシック"/>
      <family val="3"/>
    </font>
    <font>
      <b/>
      <sz val="15"/>
      <color indexed="10"/>
      <name val="ＭＳ ゴシック"/>
      <family val="3"/>
    </font>
    <font>
      <sz val="10"/>
      <color indexed="9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53" fillId="4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21" fillId="10" borderId="11" xfId="0" applyNumberFormat="1" applyFont="1" applyFill="1" applyBorder="1" applyAlignment="1">
      <alignment horizontal="center" vertical="center" shrinkToFit="1"/>
    </xf>
    <xf numFmtId="49" fontId="21" fillId="24" borderId="11" xfId="0" applyNumberFormat="1" applyFont="1" applyFill="1" applyBorder="1" applyAlignment="1">
      <alignment horizontal="center" vertical="center" shrinkToFit="1"/>
    </xf>
    <xf numFmtId="0" fontId="13" fillId="17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shrinkToFit="1"/>
    </xf>
    <xf numFmtId="0" fontId="21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3" fillId="17" borderId="10" xfId="0" applyFont="1" applyFill="1" applyBorder="1" applyAlignment="1">
      <alignment horizontal="center" vertical="center" shrinkToFit="1"/>
    </xf>
    <xf numFmtId="0" fontId="16" fillId="0" borderId="0" xfId="0" applyFont="1" applyAlignment="1" applyProtection="1">
      <alignment horizontal="left" vertical="center"/>
      <protection hidden="1"/>
    </xf>
    <xf numFmtId="0" fontId="21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21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1" fillId="24" borderId="16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>
      <alignment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4" fillId="0" borderId="27" xfId="0" applyNumberFormat="1" applyFont="1" applyFill="1" applyBorder="1" applyAlignment="1" applyProtection="1">
      <alignment vertical="center"/>
      <protection locked="0"/>
    </xf>
    <xf numFmtId="0" fontId="21" fillId="8" borderId="10" xfId="0" applyFont="1" applyFill="1" applyBorder="1" applyAlignment="1" applyProtection="1">
      <alignment horizontal="center" vertical="center" shrinkToFit="1"/>
      <protection hidden="1"/>
    </xf>
    <xf numFmtId="49" fontId="21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21" borderId="10" xfId="0" applyFont="1" applyFill="1" applyBorder="1" applyAlignment="1" applyProtection="1">
      <alignment horizontal="center" vertical="center" shrinkToFit="1"/>
      <protection hidden="1"/>
    </xf>
    <xf numFmtId="49" fontId="21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21" fillId="27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31" fillId="2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7" borderId="10" xfId="0" applyFont="1" applyFill="1" applyBorder="1" applyAlignment="1">
      <alignment horizontal="center" vertical="center" shrinkToFit="1"/>
    </xf>
    <xf numFmtId="49" fontId="21" fillId="7" borderId="10" xfId="0" applyNumberFormat="1" applyFont="1" applyFill="1" applyBorder="1" applyAlignment="1">
      <alignment horizontal="center" vertical="center" shrinkToFit="1"/>
    </xf>
    <xf numFmtId="0" fontId="21" fillId="5" borderId="10" xfId="0" applyFont="1" applyFill="1" applyBorder="1" applyAlignment="1">
      <alignment horizontal="center" vertical="center" shrinkToFit="1"/>
    </xf>
    <xf numFmtId="49" fontId="21" fillId="5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vertical="center"/>
      <protection locked="0"/>
    </xf>
    <xf numFmtId="186" fontId="32" fillId="0" borderId="10" xfId="0" applyNumberFormat="1" applyFont="1" applyFill="1" applyBorder="1" applyAlignment="1" applyProtection="1">
      <alignment horizontal="right" vertical="center"/>
      <protection locked="0"/>
    </xf>
    <xf numFmtId="0" fontId="34" fillId="3" borderId="16" xfId="0" applyFont="1" applyFill="1" applyBorder="1" applyAlignment="1">
      <alignment horizontal="center" vertical="center"/>
    </xf>
    <xf numFmtId="176" fontId="34" fillId="3" borderId="28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30" xfId="0" applyNumberFormat="1" applyFont="1" applyFill="1" applyBorder="1" applyAlignment="1">
      <alignment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0" fontId="34" fillId="3" borderId="35" xfId="0" applyFont="1" applyFill="1" applyBorder="1" applyAlignment="1">
      <alignment vertical="center"/>
    </xf>
    <xf numFmtId="0" fontId="34" fillId="3" borderId="36" xfId="0" applyFont="1" applyFill="1" applyBorder="1" applyAlignment="1">
      <alignment vertical="center"/>
    </xf>
    <xf numFmtId="0" fontId="21" fillId="21" borderId="10" xfId="0" applyFont="1" applyFill="1" applyBorder="1" applyAlignment="1">
      <alignment horizontal="center" vertical="center"/>
    </xf>
    <xf numFmtId="0" fontId="34" fillId="27" borderId="16" xfId="0" applyFont="1" applyFill="1" applyBorder="1" applyAlignment="1">
      <alignment horizontal="center" vertical="center"/>
    </xf>
    <xf numFmtId="176" fontId="34" fillId="27" borderId="28" xfId="0" applyNumberFormat="1" applyFont="1" applyFill="1" applyBorder="1" applyAlignment="1">
      <alignment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vertical="center"/>
    </xf>
    <xf numFmtId="187" fontId="34" fillId="27" borderId="28" xfId="49" applyNumberFormat="1" applyFont="1" applyFill="1" applyBorder="1" applyAlignment="1">
      <alignment horizontal="right" vertical="center"/>
    </xf>
    <xf numFmtId="0" fontId="34" fillId="27" borderId="29" xfId="0" applyFont="1" applyFill="1" applyBorder="1" applyAlignment="1">
      <alignment vertical="center"/>
    </xf>
    <xf numFmtId="0" fontId="34" fillId="27" borderId="13" xfId="0" applyFont="1" applyFill="1" applyBorder="1" applyAlignment="1">
      <alignment horizontal="center" vertical="center"/>
    </xf>
    <xf numFmtId="176" fontId="34" fillId="27" borderId="30" xfId="0" applyNumberFormat="1" applyFont="1" applyFill="1" applyBorder="1" applyAlignment="1">
      <alignment vertical="center"/>
    </xf>
    <xf numFmtId="0" fontId="34" fillId="27" borderId="31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vertical="center"/>
    </xf>
    <xf numFmtId="187" fontId="34" fillId="27" borderId="31" xfId="49" applyNumberFormat="1" applyFont="1" applyFill="1" applyBorder="1" applyAlignment="1">
      <alignment horizontal="right" vertical="center"/>
    </xf>
    <xf numFmtId="0" fontId="34" fillId="27" borderId="32" xfId="0" applyFont="1" applyFill="1" applyBorder="1" applyAlignment="1">
      <alignment vertical="center"/>
    </xf>
    <xf numFmtId="0" fontId="34" fillId="27" borderId="33" xfId="0" applyFont="1" applyFill="1" applyBorder="1" applyAlignment="1">
      <alignment horizontal="center" vertical="center"/>
    </xf>
    <xf numFmtId="0" fontId="34" fillId="27" borderId="34" xfId="0" applyFont="1" applyFill="1" applyBorder="1" applyAlignment="1">
      <alignment horizontal="center" vertical="center"/>
    </xf>
    <xf numFmtId="0" fontId="34" fillId="27" borderId="34" xfId="0" applyFont="1" applyFill="1" applyBorder="1" applyAlignment="1">
      <alignment vertical="center"/>
    </xf>
    <xf numFmtId="187" fontId="34" fillId="27" borderId="34" xfId="49" applyNumberFormat="1" applyFont="1" applyFill="1" applyBorder="1" applyAlignment="1">
      <alignment horizontal="right" vertical="center"/>
    </xf>
    <xf numFmtId="0" fontId="34" fillId="27" borderId="35" xfId="0" applyFont="1" applyFill="1" applyBorder="1" applyAlignment="1">
      <alignment vertical="center"/>
    </xf>
    <xf numFmtId="0" fontId="34" fillId="27" borderId="36" xfId="0" applyFont="1" applyFill="1" applyBorder="1" applyAlignment="1">
      <alignment vertical="center"/>
    </xf>
    <xf numFmtId="187" fontId="34" fillId="27" borderId="37" xfId="49" applyNumberFormat="1" applyFont="1" applyFill="1" applyBorder="1" applyAlignment="1">
      <alignment horizontal="right" vertical="center"/>
    </xf>
    <xf numFmtId="187" fontId="35" fillId="3" borderId="37" xfId="49" applyNumberFormat="1" applyFont="1" applyFill="1" applyBorder="1" applyAlignment="1">
      <alignment vertical="center"/>
    </xf>
    <xf numFmtId="0" fontId="20" fillId="23" borderId="10" xfId="0" applyFont="1" applyFill="1" applyBorder="1" applyAlignment="1" applyProtection="1">
      <alignment horizontal="center" vertical="center"/>
      <protection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17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38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 applyProtection="1">
      <alignment horizontal="left" vertical="center" inden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40" xfId="0" applyBorder="1" applyAlignment="1" applyProtection="1">
      <alignment horizontal="left" vertical="center" indent="1"/>
      <protection hidden="1"/>
    </xf>
    <xf numFmtId="0" fontId="39" fillId="0" borderId="10" xfId="0" applyFont="1" applyBorder="1" applyAlignment="1" applyProtection="1">
      <alignment horizontal="left" vertical="center" inden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 applyProtection="1">
      <alignment horizontal="center" vertical="center"/>
      <protection hidden="1"/>
    </xf>
    <xf numFmtId="0" fontId="22" fillId="0" borderId="42" xfId="0" applyFont="1" applyFill="1" applyBorder="1" applyAlignment="1" applyProtection="1">
      <alignment horizontal="center" vertical="center"/>
      <protection hidden="1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22" fillId="0" borderId="44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3" fillId="0" borderId="0" xfId="0" applyFont="1" applyAlignment="1" applyProtection="1">
      <alignment horizontal="left" vertical="center"/>
      <protection hidden="1"/>
    </xf>
    <xf numFmtId="0" fontId="14" fillId="21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17" fillId="21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10" fillId="21" borderId="0" xfId="0" applyFont="1" applyFill="1" applyAlignment="1">
      <alignment/>
    </xf>
    <xf numFmtId="0" fontId="10" fillId="21" borderId="0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2" fillId="0" borderId="0" xfId="0" applyFont="1" applyAlignment="1">
      <alignment horizontal="distributed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30" fillId="21" borderId="0" xfId="0" applyFont="1" applyFill="1" applyAlignment="1">
      <alignment horizontal="left" vertical="center" indent="1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54" fillId="21" borderId="45" xfId="0" applyFont="1" applyFill="1" applyBorder="1" applyAlignment="1">
      <alignment horizontal="distributed" vertical="center"/>
    </xf>
    <xf numFmtId="0" fontId="54" fillId="21" borderId="46" xfId="0" applyFont="1" applyFill="1" applyBorder="1" applyAlignment="1">
      <alignment horizontal="distributed" vertical="center"/>
    </xf>
    <xf numFmtId="0" fontId="54" fillId="21" borderId="47" xfId="0" applyFont="1" applyFill="1" applyBorder="1" applyAlignment="1">
      <alignment horizontal="distributed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21" borderId="0" xfId="0" applyFont="1" applyFill="1" applyAlignment="1">
      <alignment vertical="center"/>
    </xf>
    <xf numFmtId="0" fontId="60" fillId="21" borderId="0" xfId="0" applyFont="1" applyFill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2" fillId="8" borderId="48" xfId="0" applyFont="1" applyFill="1" applyBorder="1" applyAlignment="1" applyProtection="1">
      <alignment vertical="center"/>
      <protection hidden="1"/>
    </xf>
    <xf numFmtId="0" fontId="22" fillId="3" borderId="48" xfId="0" applyFont="1" applyFill="1" applyBorder="1" applyAlignment="1" applyProtection="1">
      <alignment vertical="center"/>
      <protection hidden="1"/>
    </xf>
    <xf numFmtId="0" fontId="22" fillId="8" borderId="49" xfId="0" applyFont="1" applyFill="1" applyBorder="1" applyAlignment="1" applyProtection="1">
      <alignment vertical="center"/>
      <protection hidden="1"/>
    </xf>
    <xf numFmtId="0" fontId="22" fillId="3" borderId="49" xfId="0" applyFont="1" applyFill="1" applyBorder="1" applyAlignment="1" applyProtection="1">
      <alignment vertical="center"/>
      <protection hidden="1"/>
    </xf>
    <xf numFmtId="0" fontId="18" fillId="8" borderId="49" xfId="0" applyFont="1" applyFill="1" applyBorder="1" applyAlignment="1" applyProtection="1">
      <alignment vertical="center"/>
      <protection hidden="1"/>
    </xf>
    <xf numFmtId="0" fontId="18" fillId="3" borderId="49" xfId="0" applyFont="1" applyFill="1" applyBorder="1" applyAlignment="1" applyProtection="1">
      <alignment vertical="center"/>
      <protection hidden="1"/>
    </xf>
    <xf numFmtId="0" fontId="22" fillId="8" borderId="50" xfId="0" applyFont="1" applyFill="1" applyBorder="1" applyAlignment="1" applyProtection="1">
      <alignment vertical="center"/>
      <protection hidden="1"/>
    </xf>
    <xf numFmtId="0" fontId="22" fillId="3" borderId="50" xfId="0" applyFont="1" applyFill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22" fillId="0" borderId="51" xfId="0" applyFont="1" applyFill="1" applyBorder="1" applyAlignment="1" applyProtection="1">
      <alignment horizontal="right" vertical="center" indent="1"/>
      <protection locked="0"/>
    </xf>
    <xf numFmtId="0" fontId="22" fillId="0" borderId="52" xfId="0" applyFont="1" applyFill="1" applyBorder="1" applyAlignment="1" applyProtection="1">
      <alignment horizontal="right" vertical="center" indent="1"/>
      <protection locked="0"/>
    </xf>
    <xf numFmtId="0" fontId="22" fillId="0" borderId="52" xfId="0" applyFont="1" applyFill="1" applyBorder="1" applyAlignment="1" applyProtection="1">
      <alignment horizontal="right" vertical="center" indent="1" shrinkToFit="1"/>
      <protection locked="0"/>
    </xf>
    <xf numFmtId="0" fontId="22" fillId="0" borderId="53" xfId="0" applyFont="1" applyFill="1" applyBorder="1" applyAlignment="1" applyProtection="1">
      <alignment horizontal="right" vertical="center" indent="1"/>
      <protection locked="0"/>
    </xf>
    <xf numFmtId="0" fontId="22" fillId="0" borderId="51" xfId="0" applyFont="1" applyBorder="1" applyAlignment="1" applyProtection="1">
      <alignment horizontal="right" vertical="center" indent="1"/>
      <protection locked="0"/>
    </xf>
    <xf numFmtId="0" fontId="22" fillId="0" borderId="52" xfId="0" applyFont="1" applyBorder="1" applyAlignment="1" applyProtection="1">
      <alignment horizontal="right" vertical="center" indent="1" shrinkToFit="1"/>
      <protection locked="0"/>
    </xf>
    <xf numFmtId="0" fontId="22" fillId="0" borderId="52" xfId="0" applyFont="1" applyBorder="1" applyAlignment="1" applyProtection="1">
      <alignment horizontal="right" vertical="center" indent="1"/>
      <protection locked="0"/>
    </xf>
    <xf numFmtId="0" fontId="22" fillId="0" borderId="53" xfId="0" applyFont="1" applyFill="1" applyBorder="1" applyAlignment="1" applyProtection="1">
      <alignment horizontal="right" vertical="center" indent="1" shrinkToFit="1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2" fillId="0" borderId="40" xfId="0" applyFont="1" applyFill="1" applyBorder="1" applyAlignment="1" applyProtection="1">
      <alignment horizontal="right" vertical="center" indent="1"/>
      <protection locked="0"/>
    </xf>
    <xf numFmtId="0" fontId="22" fillId="0" borderId="54" xfId="0" applyFont="1" applyFill="1" applyBorder="1" applyAlignment="1" applyProtection="1">
      <alignment horizontal="center" vertical="center"/>
      <protection hidden="1"/>
    </xf>
    <xf numFmtId="0" fontId="64" fillId="3" borderId="10" xfId="0" applyFont="1" applyFill="1" applyBorder="1" applyAlignment="1" applyProtection="1">
      <alignment horizontal="center" vertical="center"/>
      <protection hidden="1"/>
    </xf>
    <xf numFmtId="0" fontId="64" fillId="8" borderId="10" xfId="0" applyFont="1" applyFill="1" applyBorder="1" applyAlignment="1" applyProtection="1">
      <alignment horizontal="center" vertical="center"/>
      <protection hidden="1"/>
    </xf>
    <xf numFmtId="0" fontId="64" fillId="8" borderId="10" xfId="0" applyFont="1" applyFill="1" applyBorder="1" applyAlignment="1" applyProtection="1">
      <alignment horizontal="center" vertical="center"/>
      <protection locked="0"/>
    </xf>
    <xf numFmtId="0" fontId="64" fillId="3" borderId="10" xfId="0" applyFont="1" applyFill="1" applyBorder="1" applyAlignment="1" applyProtection="1">
      <alignment horizontal="center" vertical="center"/>
      <protection locked="0"/>
    </xf>
    <xf numFmtId="0" fontId="65" fillId="8" borderId="10" xfId="0" applyFont="1" applyFill="1" applyBorder="1" applyAlignment="1" applyProtection="1">
      <alignment horizontal="center" vertical="center"/>
      <protection locked="0"/>
    </xf>
    <xf numFmtId="0" fontId="65" fillId="8" borderId="10" xfId="0" applyFont="1" applyFill="1" applyBorder="1" applyAlignment="1" applyProtection="1">
      <alignment horizontal="center" vertical="center"/>
      <protection hidden="1"/>
    </xf>
    <xf numFmtId="0" fontId="65" fillId="8" borderId="55" xfId="0" applyFont="1" applyFill="1" applyBorder="1" applyAlignment="1" applyProtection="1">
      <alignment horizontal="center" vertical="center"/>
      <protection hidden="1"/>
    </xf>
    <xf numFmtId="0" fontId="64" fillId="8" borderId="55" xfId="0" applyFont="1" applyFill="1" applyBorder="1" applyAlignment="1" applyProtection="1">
      <alignment horizontal="center" vertical="center"/>
      <protection locked="0"/>
    </xf>
    <xf numFmtId="0" fontId="65" fillId="0" borderId="55" xfId="0" applyFont="1" applyBorder="1" applyAlignment="1" applyProtection="1">
      <alignment horizontal="right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8" borderId="55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/>
      <protection hidden="1"/>
    </xf>
    <xf numFmtId="0" fontId="64" fillId="3" borderId="55" xfId="0" applyFont="1" applyFill="1" applyBorder="1" applyAlignment="1" applyProtection="1">
      <alignment horizontal="center" vertical="center"/>
      <protection hidden="1"/>
    </xf>
    <xf numFmtId="0" fontId="64" fillId="3" borderId="55" xfId="0" applyFont="1" applyFill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0" fillId="21" borderId="0" xfId="0" applyFont="1" applyFill="1" applyAlignment="1">
      <alignment vertical="center"/>
    </xf>
    <xf numFmtId="0" fontId="58" fillId="21" borderId="0" xfId="0" applyFont="1" applyFill="1" applyAlignment="1">
      <alignment vertical="center"/>
    </xf>
    <xf numFmtId="0" fontId="30" fillId="21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2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2" fillId="0" borderId="10" xfId="49" applyNumberFormat="1" applyFont="1" applyBorder="1" applyAlignment="1">
      <alignment vertical="center"/>
    </xf>
    <xf numFmtId="187" fontId="22" fillId="0" borderId="10" xfId="49" applyNumberFormat="1" applyFon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187" fontId="2" fillId="27" borderId="28" xfId="49" applyNumberFormat="1" applyFont="1" applyFill="1" applyBorder="1" applyAlignment="1" applyProtection="1">
      <alignment horizontal="center" vertical="center" shrinkToFit="1"/>
      <protection hidden="1"/>
    </xf>
    <xf numFmtId="187" fontId="2" fillId="27" borderId="31" xfId="49" applyNumberFormat="1" applyFont="1" applyFill="1" applyBorder="1" applyAlignment="1" applyProtection="1">
      <alignment horizontal="center" vertical="center" shrinkToFit="1"/>
      <protection hidden="1"/>
    </xf>
    <xf numFmtId="187" fontId="2" fillId="27" borderId="34" xfId="49" applyNumberFormat="1" applyFont="1" applyFill="1" applyBorder="1" applyAlignment="1" applyProtection="1">
      <alignment horizontal="center" vertical="center" shrinkToFit="1"/>
      <protection hidden="1"/>
    </xf>
    <xf numFmtId="187" fontId="2" fillId="3" borderId="28" xfId="49" applyNumberFormat="1" applyFont="1" applyFill="1" applyBorder="1" applyAlignment="1" applyProtection="1">
      <alignment horizontal="center" vertical="center" shrinkToFit="1"/>
      <protection hidden="1"/>
    </xf>
    <xf numFmtId="187" fontId="2" fillId="3" borderId="31" xfId="49" applyNumberFormat="1" applyFont="1" applyFill="1" applyBorder="1" applyAlignment="1" applyProtection="1">
      <alignment horizontal="center" vertical="center" shrinkToFit="1"/>
      <protection hidden="1"/>
    </xf>
    <xf numFmtId="187" fontId="2" fillId="3" borderId="34" xfId="49" applyNumberFormat="1" applyFont="1" applyFill="1" applyBorder="1" applyAlignment="1" applyProtection="1">
      <alignment horizontal="center" vertical="center" shrinkToFit="1"/>
      <protection hidden="1"/>
    </xf>
    <xf numFmtId="0" fontId="71" fillId="0" borderId="10" xfId="0" applyFont="1" applyBorder="1" applyAlignment="1" applyProtection="1">
      <alignment horizontal="left" vertical="center" indent="1"/>
      <protection locked="0"/>
    </xf>
    <xf numFmtId="0" fontId="7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3" fillId="0" borderId="56" xfId="0" applyFont="1" applyBorder="1" applyAlignment="1">
      <alignment horizontal="left" vertical="center" wrapText="1" indent="2"/>
    </xf>
    <xf numFmtId="0" fontId="23" fillId="0" borderId="57" xfId="0" applyFont="1" applyBorder="1" applyAlignment="1">
      <alignment horizontal="left" vertical="center" wrapText="1" indent="2"/>
    </xf>
    <xf numFmtId="0" fontId="23" fillId="0" borderId="58" xfId="0" applyFont="1" applyBorder="1" applyAlignment="1">
      <alignment horizontal="left" vertical="center" wrapText="1" indent="2"/>
    </xf>
    <xf numFmtId="0" fontId="23" fillId="0" borderId="59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60" xfId="0" applyFont="1" applyBorder="1" applyAlignment="1">
      <alignment horizontal="left" vertical="center" wrapText="1" indent="2"/>
    </xf>
    <xf numFmtId="0" fontId="23" fillId="0" borderId="61" xfId="0" applyFont="1" applyBorder="1" applyAlignment="1">
      <alignment horizontal="left" vertical="center" wrapText="1" indent="2"/>
    </xf>
    <xf numFmtId="0" fontId="23" fillId="0" borderId="37" xfId="0" applyFont="1" applyBorder="1" applyAlignment="1">
      <alignment horizontal="left" vertical="center" wrapText="1" indent="2"/>
    </xf>
    <xf numFmtId="0" fontId="23" fillId="0" borderId="36" xfId="0" applyFont="1" applyBorder="1" applyAlignment="1">
      <alignment horizontal="left" vertical="center" wrapText="1" indent="2"/>
    </xf>
    <xf numFmtId="0" fontId="54" fillId="21" borderId="46" xfId="0" applyFont="1" applyFill="1" applyBorder="1" applyAlignment="1">
      <alignment horizontal="distributed" vertical="center"/>
    </xf>
    <xf numFmtId="0" fontId="69" fillId="17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2" fillId="21" borderId="0" xfId="0" applyFont="1" applyFill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34" fillId="27" borderId="45" xfId="0" applyFont="1" applyFill="1" applyBorder="1" applyAlignment="1">
      <alignment horizontal="center" vertical="center"/>
    </xf>
    <xf numFmtId="0" fontId="34" fillId="27" borderId="4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left" vertical="center" indent="1"/>
      <protection hidden="1"/>
    </xf>
    <xf numFmtId="0" fontId="10" fillId="0" borderId="47" xfId="0" applyFont="1" applyBorder="1" applyAlignment="1" applyProtection="1">
      <alignment horizontal="left" vertical="center" indent="1"/>
      <protection hidden="1"/>
    </xf>
    <xf numFmtId="0" fontId="38" fillId="0" borderId="57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 locked="0"/>
    </xf>
    <xf numFmtId="0" fontId="9" fillId="0" borderId="46" xfId="0" applyFont="1" applyBorder="1" applyAlignment="1" applyProtection="1">
      <alignment horizontal="left" vertical="center"/>
      <protection hidden="1" locked="0"/>
    </xf>
    <xf numFmtId="0" fontId="9" fillId="0" borderId="47" xfId="0" applyFont="1" applyBorder="1" applyAlignment="1" applyProtection="1">
      <alignment horizontal="left" vertical="center"/>
      <protection hidden="1" locked="0"/>
    </xf>
    <xf numFmtId="0" fontId="28" fillId="28" borderId="0" xfId="0" applyFont="1" applyFill="1" applyAlignment="1" applyProtection="1">
      <alignment horizontal="center" vertical="center"/>
      <protection hidden="1"/>
    </xf>
    <xf numFmtId="0" fontId="2" fillId="21" borderId="10" xfId="0" applyFont="1" applyFill="1" applyBorder="1" applyAlignment="1">
      <alignment horizontal="center" vertical="center"/>
    </xf>
    <xf numFmtId="0" fontId="28" fillId="17" borderId="0" xfId="0" applyFont="1" applyFill="1" applyAlignment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7" fillId="0" borderId="45" xfId="0" applyFont="1" applyBorder="1" applyAlignment="1" applyProtection="1">
      <alignment horizontal="left" vertical="center"/>
      <protection hidden="1" locked="0"/>
    </xf>
    <xf numFmtId="0" fontId="37" fillId="0" borderId="46" xfId="0" applyFont="1" applyBorder="1" applyAlignment="1" applyProtection="1">
      <alignment horizontal="left" vertical="center"/>
      <protection hidden="1" locked="0"/>
    </xf>
    <xf numFmtId="0" fontId="37" fillId="0" borderId="47" xfId="0" applyFont="1" applyBorder="1" applyAlignment="1" applyProtection="1">
      <alignment horizontal="left" vertical="center"/>
      <protection hidden="1" locked="0"/>
    </xf>
    <xf numFmtId="0" fontId="10" fillId="0" borderId="45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38" fillId="0" borderId="57" xfId="0" applyFont="1" applyBorder="1" applyAlignment="1">
      <alignment horizontal="center" vertical="top"/>
    </xf>
    <xf numFmtId="0" fontId="40" fillId="0" borderId="26" xfId="0" applyFont="1" applyBorder="1" applyAlignment="1" applyProtection="1">
      <alignment vertical="center"/>
      <protection hidden="1"/>
    </xf>
    <xf numFmtId="0" fontId="47" fillId="0" borderId="26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left" indent="1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</xdr:row>
      <xdr:rowOff>19050</xdr:rowOff>
    </xdr:from>
    <xdr:to>
      <xdr:col>7</xdr:col>
      <xdr:colOff>647700</xdr:colOff>
      <xdr:row>8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552950" y="1914525"/>
          <a:ext cx="20764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種別を選択することで参加料が
自動計算されます。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86"/>
  <sheetViews>
    <sheetView showGridLines="0" zoomScale="80" zoomScaleNormal="80" zoomScaleSheetLayoutView="80" zoomScalePageLayoutView="0" workbookViewId="0" topLeftCell="A1">
      <selection activeCell="J25" sqref="J2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" width="6.125" style="4" customWidth="1"/>
    <col min="17" max="17" width="9.75390625" style="4" customWidth="1"/>
    <col min="18" max="18" width="4.25390625" style="4" customWidth="1"/>
    <col min="19" max="16384" width="6.125" style="4" customWidth="1"/>
  </cols>
  <sheetData>
    <row r="1" spans="2:17" ht="40.5" customHeight="1" thickBot="1">
      <c r="B1" s="198"/>
      <c r="C1" s="199"/>
      <c r="D1" s="288" t="s">
        <v>366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199"/>
      <c r="P1" s="199"/>
      <c r="Q1" s="200"/>
    </row>
    <row r="2" ht="24" customHeight="1" thickBot="1"/>
    <row r="3" spans="2:17" ht="5.25" customHeight="1">
      <c r="B3" s="279" t="s">
        <v>341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1"/>
    </row>
    <row r="4" spans="2:17" ht="18.75" customHeight="1"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4"/>
    </row>
    <row r="5" spans="2:17" ht="18.75" customHeight="1"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4"/>
    </row>
    <row r="6" spans="2:17" ht="4.5" customHeight="1" thickBot="1"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78" t="s">
        <v>236</v>
      </c>
      <c r="C9" s="278"/>
      <c r="D9" s="278"/>
      <c r="E9" s="278"/>
      <c r="F9" s="278"/>
      <c r="G9" s="278"/>
      <c r="H9" s="278"/>
      <c r="I9" s="278"/>
      <c r="J9" s="278"/>
      <c r="K9" s="278"/>
    </row>
    <row r="10" spans="2:11" ht="12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9" ht="17.25" customHeight="1">
      <c r="B11" s="277" t="s">
        <v>228</v>
      </c>
      <c r="C11" s="277"/>
      <c r="D11" s="64"/>
      <c r="E11" s="64"/>
      <c r="F11" s="64"/>
      <c r="G11" s="64"/>
      <c r="H11" s="64"/>
      <c r="I11" s="64"/>
      <c r="J11" s="64"/>
      <c r="K11" s="64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298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21.75" customHeight="1">
      <c r="B15" s="62" t="s">
        <v>418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417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235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5" t="s">
        <v>421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5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1" t="s">
        <v>197</v>
      </c>
      <c r="C23" s="21" t="s">
        <v>342</v>
      </c>
      <c r="D23" s="21" t="s">
        <v>198</v>
      </c>
      <c r="E23" s="32" t="s">
        <v>300</v>
      </c>
      <c r="F23" s="33" t="s">
        <v>311</v>
      </c>
      <c r="G23" s="34" t="s">
        <v>199</v>
      </c>
      <c r="H23" s="45" t="s">
        <v>227</v>
      </c>
      <c r="I23" s="24" t="s">
        <v>313</v>
      </c>
      <c r="J23" s="59" t="s">
        <v>227</v>
      </c>
      <c r="K23" s="25" t="s">
        <v>313</v>
      </c>
      <c r="L23" s="53" t="s">
        <v>306</v>
      </c>
      <c r="M23" s="52" t="s">
        <v>312</v>
      </c>
    </row>
    <row r="24" spans="2:13" ht="12.75" customHeight="1">
      <c r="B24" s="27" t="s">
        <v>224</v>
      </c>
      <c r="C24" s="28">
        <v>567</v>
      </c>
      <c r="D24" s="28" t="s">
        <v>295</v>
      </c>
      <c r="E24" s="28" t="s">
        <v>301</v>
      </c>
      <c r="F24" s="28" t="s">
        <v>372</v>
      </c>
      <c r="G24" s="29">
        <v>3</v>
      </c>
      <c r="H24" s="30" t="s">
        <v>225</v>
      </c>
      <c r="I24" s="31" t="s">
        <v>226</v>
      </c>
      <c r="J24" s="30" t="s">
        <v>308</v>
      </c>
      <c r="K24" s="31" t="s">
        <v>315</v>
      </c>
      <c r="L24" s="72" t="s">
        <v>343</v>
      </c>
      <c r="M24" s="73"/>
    </row>
    <row r="25" spans="2:13" ht="12.75" customHeight="1">
      <c r="B25" s="27" t="s">
        <v>224</v>
      </c>
      <c r="C25" s="28">
        <v>345</v>
      </c>
      <c r="D25" s="28" t="s">
        <v>296</v>
      </c>
      <c r="E25" s="28" t="s">
        <v>301</v>
      </c>
      <c r="F25" s="28" t="s">
        <v>373</v>
      </c>
      <c r="G25" s="29">
        <v>3</v>
      </c>
      <c r="H25" s="30" t="s">
        <v>299</v>
      </c>
      <c r="I25" s="31" t="s">
        <v>422</v>
      </c>
      <c r="J25" s="30" t="s">
        <v>407</v>
      </c>
      <c r="K25" s="31" t="s">
        <v>374</v>
      </c>
      <c r="L25" s="72"/>
      <c r="M25" s="73" t="s">
        <v>343</v>
      </c>
    </row>
    <row r="26" ht="24" customHeight="1"/>
    <row r="27" spans="2:9" ht="18.75">
      <c r="B27" s="16" t="s">
        <v>232</v>
      </c>
      <c r="C27" s="2"/>
      <c r="D27" s="2"/>
      <c r="E27" s="2"/>
      <c r="F27" s="2"/>
      <c r="G27" s="2"/>
      <c r="H27" s="2"/>
      <c r="I27" s="2"/>
    </row>
    <row r="28" spans="2:11" ht="12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4.25">
      <c r="B29" s="255" t="s">
        <v>408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5" customHeight="1">
      <c r="B30" s="62" t="s">
        <v>416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4.25">
      <c r="B31" s="62" t="s">
        <v>420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4.25">
      <c r="B32" s="6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7" s="61" customFormat="1" ht="14.25">
      <c r="B34" s="182" t="s">
        <v>409</v>
      </c>
      <c r="C34" s="183"/>
      <c r="D34" s="183"/>
      <c r="E34" s="183"/>
      <c r="F34" s="183"/>
      <c r="G34" s="183"/>
      <c r="H34" s="187"/>
      <c r="I34" s="187"/>
      <c r="J34" s="187"/>
      <c r="K34" s="187"/>
      <c r="L34" s="184"/>
      <c r="M34" s="184"/>
      <c r="N34" s="184"/>
      <c r="O34" s="184"/>
      <c r="P34" s="184"/>
      <c r="Q34" s="184"/>
    </row>
    <row r="35" spans="2:17" s="61" customFormat="1" ht="9.75" customHeight="1">
      <c r="B35" s="183"/>
      <c r="C35" s="183"/>
      <c r="D35" s="183"/>
      <c r="E35" s="183"/>
      <c r="F35" s="183"/>
      <c r="G35" s="183"/>
      <c r="H35" s="186"/>
      <c r="I35" s="186"/>
      <c r="J35" s="186"/>
      <c r="K35" s="186"/>
      <c r="L35" s="184"/>
      <c r="M35" s="184"/>
      <c r="N35" s="184"/>
      <c r="O35" s="184"/>
      <c r="P35" s="184"/>
      <c r="Q35" s="184"/>
    </row>
    <row r="36" spans="2:17" s="61" customFormat="1" ht="15.75" customHeight="1">
      <c r="B36" s="183" t="s">
        <v>375</v>
      </c>
      <c r="C36" s="183"/>
      <c r="D36" s="183"/>
      <c r="E36" s="183"/>
      <c r="F36" s="183"/>
      <c r="G36" s="183"/>
      <c r="H36" s="186"/>
      <c r="I36" s="186"/>
      <c r="J36" s="186"/>
      <c r="K36" s="186"/>
      <c r="L36" s="184"/>
      <c r="M36" s="184"/>
      <c r="N36" s="184"/>
      <c r="O36" s="184"/>
      <c r="P36" s="184"/>
      <c r="Q36" s="184"/>
    </row>
    <row r="37" spans="2:17" s="61" customFormat="1" ht="15.75" customHeight="1">
      <c r="B37" s="186" t="s">
        <v>346</v>
      </c>
      <c r="C37" s="183"/>
      <c r="D37" s="183"/>
      <c r="E37" s="183"/>
      <c r="F37" s="183"/>
      <c r="G37" s="183"/>
      <c r="H37" s="186"/>
      <c r="I37" s="186"/>
      <c r="J37" s="186"/>
      <c r="K37" s="186"/>
      <c r="L37" s="184"/>
      <c r="M37" s="184"/>
      <c r="N37" s="184"/>
      <c r="O37" s="184"/>
      <c r="P37" s="184"/>
      <c r="Q37" s="184"/>
    </row>
    <row r="38" spans="2:17" s="61" customFormat="1" ht="15.75" customHeight="1">
      <c r="B38" s="186" t="s">
        <v>406</v>
      </c>
      <c r="C38" s="183"/>
      <c r="D38" s="183"/>
      <c r="E38" s="183"/>
      <c r="F38" s="183"/>
      <c r="G38" s="183"/>
      <c r="H38" s="186"/>
      <c r="I38" s="186"/>
      <c r="J38" s="186"/>
      <c r="K38" s="186"/>
      <c r="L38" s="184"/>
      <c r="M38" s="184"/>
      <c r="N38" s="184"/>
      <c r="O38" s="184"/>
      <c r="P38" s="184"/>
      <c r="Q38" s="184"/>
    </row>
    <row r="39" spans="2:17" s="61" customFormat="1" ht="14.25">
      <c r="B39" s="186"/>
      <c r="C39" s="183"/>
      <c r="D39" s="183"/>
      <c r="E39" s="183"/>
      <c r="F39" s="183"/>
      <c r="G39" s="183"/>
      <c r="H39" s="186"/>
      <c r="I39" s="186"/>
      <c r="J39" s="186"/>
      <c r="K39" s="186"/>
      <c r="L39" s="184"/>
      <c r="M39" s="184"/>
      <c r="N39" s="184"/>
      <c r="O39" s="184"/>
      <c r="P39" s="184"/>
      <c r="Q39" s="184"/>
    </row>
    <row r="40" spans="2:11" s="61" customFormat="1" ht="11.25" customHeight="1">
      <c r="B40" s="60"/>
      <c r="C40" s="60"/>
      <c r="D40" s="60"/>
      <c r="E40" s="60"/>
      <c r="F40" s="60"/>
      <c r="G40" s="60"/>
      <c r="H40" s="62"/>
      <c r="I40" s="62"/>
      <c r="J40" s="62"/>
      <c r="K40" s="62"/>
    </row>
    <row r="41" spans="2:11" s="61" customFormat="1" ht="11.25" customHeight="1">
      <c r="B41" s="60"/>
      <c r="C41" s="60"/>
      <c r="D41" s="60"/>
      <c r="E41" s="60"/>
      <c r="F41" s="60"/>
      <c r="G41" s="60"/>
      <c r="H41" s="62"/>
      <c r="I41" s="62"/>
      <c r="J41" s="62"/>
      <c r="K41" s="62"/>
    </row>
    <row r="42" spans="2:9" s="61" customFormat="1" ht="14.25">
      <c r="B42" s="17" t="s">
        <v>410</v>
      </c>
      <c r="C42" s="60"/>
      <c r="D42" s="60"/>
      <c r="E42" s="60"/>
      <c r="F42" s="60"/>
      <c r="G42" s="60"/>
      <c r="H42" s="60"/>
      <c r="I42" s="60"/>
    </row>
    <row r="43" spans="2:9" s="61" customFormat="1" ht="9.75" customHeight="1">
      <c r="B43" s="60"/>
      <c r="C43" s="60"/>
      <c r="D43" s="60"/>
      <c r="E43" s="60"/>
      <c r="F43" s="60"/>
      <c r="G43" s="60"/>
      <c r="H43" s="60"/>
      <c r="I43" s="60"/>
    </row>
    <row r="44" spans="2:9" s="61" customFormat="1" ht="16.5" customHeight="1">
      <c r="B44" s="60" t="s">
        <v>279</v>
      </c>
      <c r="C44" s="60"/>
      <c r="D44" s="60"/>
      <c r="E44" s="60"/>
      <c r="F44" s="60"/>
      <c r="G44" s="60"/>
      <c r="H44" s="60"/>
      <c r="I44" s="60"/>
    </row>
    <row r="45" spans="2:11" s="61" customFormat="1" ht="16.5" customHeight="1">
      <c r="B45" s="62" t="s">
        <v>347</v>
      </c>
      <c r="C45" s="62"/>
      <c r="D45" s="62"/>
      <c r="E45" s="62"/>
      <c r="F45" s="62"/>
      <c r="G45" s="62"/>
      <c r="H45" s="62"/>
      <c r="I45" s="62"/>
      <c r="J45" s="62"/>
      <c r="K45" s="62"/>
    </row>
    <row r="46" spans="2:11" s="61" customFormat="1" ht="14.25"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2:11" s="61" customFormat="1" ht="14.25">
      <c r="B47" s="60"/>
      <c r="C47" s="62"/>
      <c r="D47" s="62"/>
      <c r="E47" s="62"/>
      <c r="F47" s="62"/>
      <c r="G47" s="62"/>
      <c r="H47" s="62"/>
      <c r="I47" s="62"/>
      <c r="J47" s="62"/>
      <c r="K47" s="62"/>
    </row>
    <row r="48" spans="2:17" s="61" customFormat="1" ht="14.25">
      <c r="B48" s="182" t="s">
        <v>411</v>
      </c>
      <c r="C48" s="183"/>
      <c r="D48" s="183"/>
      <c r="E48" s="183"/>
      <c r="F48" s="183"/>
      <c r="G48" s="183"/>
      <c r="H48" s="186"/>
      <c r="I48" s="186"/>
      <c r="J48" s="186"/>
      <c r="K48" s="186"/>
      <c r="L48" s="184"/>
      <c r="M48" s="184"/>
      <c r="N48" s="184"/>
      <c r="O48" s="184"/>
      <c r="P48" s="184"/>
      <c r="Q48" s="184"/>
    </row>
    <row r="49" spans="2:17" s="61" customFormat="1" ht="9.75" customHeight="1">
      <c r="B49" s="183"/>
      <c r="C49" s="183"/>
      <c r="D49" s="183"/>
      <c r="E49" s="183"/>
      <c r="F49" s="183"/>
      <c r="G49" s="183"/>
      <c r="H49" s="183"/>
      <c r="I49" s="183"/>
      <c r="J49" s="184"/>
      <c r="K49" s="184"/>
      <c r="L49" s="184"/>
      <c r="M49" s="184"/>
      <c r="N49" s="184"/>
      <c r="O49" s="184"/>
      <c r="P49" s="184"/>
      <c r="Q49" s="184"/>
    </row>
    <row r="50" spans="2:17" s="61" customFormat="1" ht="16.5" customHeight="1">
      <c r="B50" s="186" t="s">
        <v>371</v>
      </c>
      <c r="C50" s="183"/>
      <c r="D50" s="183"/>
      <c r="E50" s="183"/>
      <c r="F50" s="183"/>
      <c r="G50" s="183"/>
      <c r="H50" s="183"/>
      <c r="I50" s="183"/>
      <c r="J50" s="184"/>
      <c r="K50" s="184"/>
      <c r="L50" s="184"/>
      <c r="M50" s="184"/>
      <c r="N50" s="184"/>
      <c r="O50" s="184"/>
      <c r="P50" s="184"/>
      <c r="Q50" s="184"/>
    </row>
    <row r="51" spans="2:17" s="61" customFormat="1" ht="16.5" customHeight="1">
      <c r="B51" s="186"/>
      <c r="C51" s="183"/>
      <c r="D51" s="183"/>
      <c r="E51" s="183"/>
      <c r="F51" s="183"/>
      <c r="G51" s="183"/>
      <c r="H51" s="183"/>
      <c r="I51" s="183"/>
      <c r="J51" s="184"/>
      <c r="K51" s="184"/>
      <c r="L51" s="184"/>
      <c r="M51" s="184"/>
      <c r="N51" s="184"/>
      <c r="O51" s="184"/>
      <c r="P51" s="184"/>
      <c r="Q51" s="184"/>
    </row>
    <row r="52" spans="2:17" s="61" customFormat="1" ht="16.5" customHeight="1">
      <c r="B52" s="197"/>
      <c r="C52" s="63"/>
      <c r="D52" s="63"/>
      <c r="E52" s="63"/>
      <c r="F52" s="63"/>
      <c r="G52" s="63"/>
      <c r="H52" s="63"/>
      <c r="I52" s="63"/>
      <c r="J52" s="196"/>
      <c r="K52" s="196"/>
      <c r="L52" s="196"/>
      <c r="M52" s="196"/>
      <c r="N52" s="196"/>
      <c r="O52" s="196"/>
      <c r="P52" s="196"/>
      <c r="Q52" s="196"/>
    </row>
    <row r="53" spans="2:9" s="61" customFormat="1" ht="14.25">
      <c r="B53" s="60"/>
      <c r="C53" s="60"/>
      <c r="D53" s="60"/>
      <c r="E53" s="60"/>
      <c r="F53" s="60"/>
      <c r="G53" s="60"/>
      <c r="H53" s="60"/>
      <c r="I53" s="60"/>
    </row>
    <row r="54" spans="2:9" s="61" customFormat="1" ht="14.25">
      <c r="B54" s="17" t="s">
        <v>412</v>
      </c>
      <c r="C54" s="60"/>
      <c r="D54" s="60"/>
      <c r="E54" s="60"/>
      <c r="F54" s="60"/>
      <c r="G54" s="60"/>
      <c r="H54" s="60"/>
      <c r="I54" s="60"/>
    </row>
    <row r="55" spans="2:9" s="61" customFormat="1" ht="9.75" customHeight="1">
      <c r="B55" s="60"/>
      <c r="C55" s="60"/>
      <c r="D55" s="60"/>
      <c r="E55" s="60"/>
      <c r="F55" s="60"/>
      <c r="G55" s="60"/>
      <c r="H55" s="60"/>
      <c r="I55" s="60"/>
    </row>
    <row r="56" spans="2:9" s="61" customFormat="1" ht="16.5" customHeight="1">
      <c r="B56" s="60" t="s">
        <v>314</v>
      </c>
      <c r="C56" s="60"/>
      <c r="D56" s="60"/>
      <c r="E56" s="60"/>
      <c r="F56" s="60"/>
      <c r="G56" s="60"/>
      <c r="H56" s="60"/>
      <c r="I56" s="60"/>
    </row>
    <row r="57" spans="2:9" s="61" customFormat="1" ht="14.25">
      <c r="B57" s="60"/>
      <c r="C57" s="60"/>
      <c r="D57" s="60"/>
      <c r="E57" s="60"/>
      <c r="F57" s="60"/>
      <c r="G57" s="60"/>
      <c r="H57" s="60"/>
      <c r="I57" s="60"/>
    </row>
    <row r="58" spans="2:9" s="61" customFormat="1" ht="14.25">
      <c r="B58" s="60"/>
      <c r="C58" s="60"/>
      <c r="D58" s="60"/>
      <c r="E58" s="60"/>
      <c r="F58" s="60"/>
      <c r="G58" s="60"/>
      <c r="H58" s="60"/>
      <c r="I58" s="60"/>
    </row>
    <row r="59" spans="2:9" s="61" customFormat="1" ht="14.25">
      <c r="B59" s="17" t="s">
        <v>413</v>
      </c>
      <c r="C59" s="60"/>
      <c r="D59" s="60"/>
      <c r="E59" s="60"/>
      <c r="F59" s="60"/>
      <c r="G59" s="60"/>
      <c r="H59" s="60"/>
      <c r="I59" s="60"/>
    </row>
    <row r="60" spans="2:9" s="61" customFormat="1" ht="9.75" customHeight="1">
      <c r="B60" s="60"/>
      <c r="C60" s="60"/>
      <c r="D60" s="60"/>
      <c r="E60" s="60"/>
      <c r="F60" s="60"/>
      <c r="G60" s="60"/>
      <c r="H60" s="60"/>
      <c r="I60" s="60"/>
    </row>
    <row r="61" spans="2:9" s="61" customFormat="1" ht="16.5" customHeight="1">
      <c r="B61" s="63" t="s">
        <v>377</v>
      </c>
      <c r="C61" s="60"/>
      <c r="D61" s="60"/>
      <c r="E61" s="60"/>
      <c r="F61" s="60"/>
      <c r="G61" s="60"/>
      <c r="H61" s="60"/>
      <c r="I61" s="60"/>
    </row>
    <row r="62" spans="2:14" s="61" customFormat="1" ht="16.5" customHeight="1">
      <c r="B62" s="63" t="s">
        <v>365</v>
      </c>
      <c r="C62" s="60"/>
      <c r="D62" s="60"/>
      <c r="E62" s="60"/>
      <c r="F62" s="60"/>
      <c r="G62" s="60"/>
      <c r="H62" s="201" t="s">
        <v>431</v>
      </c>
      <c r="J62" s="201"/>
      <c r="K62" s="201"/>
      <c r="L62" s="201"/>
      <c r="M62" s="201"/>
      <c r="N62" s="201"/>
    </row>
    <row r="63" spans="2:9" s="61" customFormat="1" ht="16.5" customHeight="1">
      <c r="B63" s="63"/>
      <c r="C63" s="60"/>
      <c r="D63" s="60"/>
      <c r="E63" s="60"/>
      <c r="F63" s="60"/>
      <c r="G63" s="60"/>
      <c r="H63" s="60"/>
      <c r="I63" s="60"/>
    </row>
    <row r="64" spans="2:9" s="61" customFormat="1" ht="14.25">
      <c r="B64" s="60"/>
      <c r="C64" s="60"/>
      <c r="D64" s="60"/>
      <c r="E64" s="60"/>
      <c r="F64" s="60"/>
      <c r="G64" s="60"/>
      <c r="H64" s="60"/>
      <c r="I64" s="60"/>
    </row>
    <row r="65" spans="2:17" s="61" customFormat="1" ht="14.25">
      <c r="B65" s="182" t="s">
        <v>414</v>
      </c>
      <c r="C65" s="183"/>
      <c r="D65" s="183"/>
      <c r="E65" s="183"/>
      <c r="F65" s="183"/>
      <c r="G65" s="183"/>
      <c r="H65" s="183"/>
      <c r="I65" s="183"/>
      <c r="J65" s="184"/>
      <c r="K65" s="184"/>
      <c r="L65" s="184"/>
      <c r="M65" s="184"/>
      <c r="N65" s="184"/>
      <c r="O65" s="184"/>
      <c r="P65" s="184"/>
      <c r="Q65" s="184"/>
    </row>
    <row r="66" spans="2:17" s="61" customFormat="1" ht="9.75" customHeight="1">
      <c r="B66" s="183"/>
      <c r="C66" s="183"/>
      <c r="D66" s="183"/>
      <c r="E66" s="183"/>
      <c r="F66" s="183"/>
      <c r="G66" s="183"/>
      <c r="H66" s="183"/>
      <c r="I66" s="183"/>
      <c r="J66" s="184"/>
      <c r="K66" s="184"/>
      <c r="L66" s="184"/>
      <c r="M66" s="184"/>
      <c r="N66" s="184"/>
      <c r="O66" s="184"/>
      <c r="P66" s="184"/>
      <c r="Q66" s="184"/>
    </row>
    <row r="67" spans="2:17" s="61" customFormat="1" ht="16.5" customHeight="1">
      <c r="B67" s="183" t="s">
        <v>378</v>
      </c>
      <c r="C67" s="183"/>
      <c r="D67" s="183"/>
      <c r="E67" s="183"/>
      <c r="F67" s="183"/>
      <c r="G67" s="183"/>
      <c r="H67" s="183"/>
      <c r="I67" s="183"/>
      <c r="J67" s="184"/>
      <c r="K67" s="184"/>
      <c r="L67" s="184"/>
      <c r="M67" s="184"/>
      <c r="N67" s="184"/>
      <c r="O67" s="184"/>
      <c r="P67" s="184"/>
      <c r="Q67" s="184"/>
    </row>
    <row r="68" spans="2:17" s="61" customFormat="1" ht="16.5" customHeight="1">
      <c r="B68" s="183"/>
      <c r="C68" s="185"/>
      <c r="D68" s="183" t="s">
        <v>344</v>
      </c>
      <c r="E68" s="183"/>
      <c r="F68" s="184"/>
      <c r="G68" s="183"/>
      <c r="H68" s="183"/>
      <c r="I68" s="183"/>
      <c r="J68" s="184"/>
      <c r="K68" s="184"/>
      <c r="L68" s="184"/>
      <c r="M68" s="184"/>
      <c r="N68" s="184"/>
      <c r="O68" s="184"/>
      <c r="P68" s="184"/>
      <c r="Q68" s="184"/>
    </row>
    <row r="69" spans="2:17" s="61" customFormat="1" ht="16.5" customHeight="1">
      <c r="B69" s="186" t="s">
        <v>379</v>
      </c>
      <c r="C69" s="186"/>
      <c r="D69" s="183"/>
      <c r="E69" s="183"/>
      <c r="F69" s="183"/>
      <c r="G69" s="183"/>
      <c r="H69" s="183"/>
      <c r="I69" s="183"/>
      <c r="J69" s="184"/>
      <c r="K69" s="184"/>
      <c r="L69" s="184"/>
      <c r="M69" s="184"/>
      <c r="N69" s="184"/>
      <c r="O69" s="184"/>
      <c r="P69" s="184"/>
      <c r="Q69" s="184"/>
    </row>
    <row r="70" spans="2:17" s="202" customFormat="1" ht="27" customHeight="1">
      <c r="B70" s="203" t="s">
        <v>402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4"/>
      <c r="M70" s="204"/>
      <c r="N70" s="204"/>
      <c r="O70" s="204"/>
      <c r="P70" s="204"/>
      <c r="Q70" s="204"/>
    </row>
    <row r="71" spans="2:17" s="61" customFormat="1" ht="16.5" customHeight="1">
      <c r="B71" s="183"/>
      <c r="C71" s="183" t="s">
        <v>404</v>
      </c>
      <c r="D71" s="183"/>
      <c r="E71" s="183"/>
      <c r="F71" s="183"/>
      <c r="G71" s="183"/>
      <c r="H71" s="183"/>
      <c r="I71" s="183"/>
      <c r="J71" s="183"/>
      <c r="K71" s="183"/>
      <c r="L71" s="184"/>
      <c r="M71" s="184"/>
      <c r="N71" s="184"/>
      <c r="O71" s="184"/>
      <c r="P71" s="184"/>
      <c r="Q71" s="184"/>
    </row>
    <row r="72" spans="2:17" s="61" customFormat="1" ht="16.5" customHeight="1">
      <c r="B72" s="183"/>
      <c r="C72" s="183" t="s">
        <v>280</v>
      </c>
      <c r="D72" s="183"/>
      <c r="E72" s="183"/>
      <c r="F72" s="183"/>
      <c r="G72" s="183"/>
      <c r="H72" s="183"/>
      <c r="I72" s="183"/>
      <c r="J72" s="183"/>
      <c r="K72" s="183"/>
      <c r="L72" s="184"/>
      <c r="M72" s="184"/>
      <c r="N72" s="184"/>
      <c r="O72" s="184"/>
      <c r="P72" s="184"/>
      <c r="Q72" s="184"/>
    </row>
    <row r="73" spans="2:17" s="61" customFormat="1" ht="16.5" customHeight="1">
      <c r="B73" s="249"/>
      <c r="C73" s="195" t="s">
        <v>403</v>
      </c>
      <c r="D73" s="250"/>
      <c r="E73" s="249"/>
      <c r="F73" s="249"/>
      <c r="G73" s="249"/>
      <c r="H73" s="249"/>
      <c r="I73" s="249"/>
      <c r="J73" s="249"/>
      <c r="K73" s="249"/>
      <c r="L73" s="250"/>
      <c r="M73" s="250"/>
      <c r="N73" s="250"/>
      <c r="O73" s="250"/>
      <c r="P73" s="184"/>
      <c r="Q73" s="184"/>
    </row>
    <row r="74" spans="2:17" s="61" customFormat="1" ht="14.25">
      <c r="B74" s="251"/>
      <c r="C74" s="251"/>
      <c r="D74" s="249"/>
      <c r="E74" s="249" t="s">
        <v>405</v>
      </c>
      <c r="F74" s="249"/>
      <c r="G74" s="249"/>
      <c r="H74" s="249"/>
      <c r="I74" s="249"/>
      <c r="J74" s="250"/>
      <c r="K74" s="250"/>
      <c r="L74" s="250"/>
      <c r="M74" s="250"/>
      <c r="N74" s="250"/>
      <c r="O74" s="250"/>
      <c r="P74" s="184"/>
      <c r="Q74" s="184"/>
    </row>
    <row r="75" spans="1:18" s="61" customFormat="1" ht="14.25">
      <c r="A75" s="196"/>
      <c r="B75" s="252"/>
      <c r="C75" s="252"/>
      <c r="D75" s="253"/>
      <c r="E75" s="253"/>
      <c r="F75" s="253"/>
      <c r="G75" s="253"/>
      <c r="H75" s="253"/>
      <c r="I75" s="253"/>
      <c r="J75" s="254"/>
      <c r="K75" s="254"/>
      <c r="L75" s="254"/>
      <c r="M75" s="254"/>
      <c r="N75" s="254"/>
      <c r="O75" s="254"/>
      <c r="P75" s="196"/>
      <c r="Q75" s="196"/>
      <c r="R75" s="196"/>
    </row>
    <row r="76" spans="2:9" s="61" customFormat="1" ht="14.25">
      <c r="B76" s="17" t="s">
        <v>415</v>
      </c>
      <c r="C76" s="62"/>
      <c r="D76" s="60"/>
      <c r="E76" s="60"/>
      <c r="F76" s="60"/>
      <c r="G76" s="60"/>
      <c r="H76" s="60"/>
      <c r="I76" s="60"/>
    </row>
    <row r="77" s="61" customFormat="1" ht="9.75" customHeight="1"/>
    <row r="78" s="61" customFormat="1" ht="14.25">
      <c r="B78" s="60" t="s">
        <v>345</v>
      </c>
    </row>
    <row r="79" s="61" customFormat="1" ht="14.25">
      <c r="B79" s="60" t="s">
        <v>376</v>
      </c>
    </row>
    <row r="80" s="61" customFormat="1" ht="14.25">
      <c r="B80" s="60"/>
    </row>
    <row r="81" s="61" customFormat="1" ht="14.25">
      <c r="B81" s="60"/>
    </row>
    <row r="82" s="61" customFormat="1" ht="14.25">
      <c r="B82" s="180" t="s">
        <v>367</v>
      </c>
    </row>
    <row r="83" s="61" customFormat="1" ht="14.25">
      <c r="B83" s="60"/>
    </row>
    <row r="84" spans="2:9" s="61" customFormat="1" ht="14.25">
      <c r="B84" s="60"/>
      <c r="C84" s="60"/>
      <c r="D84" s="60"/>
      <c r="E84" s="60"/>
      <c r="F84" s="60"/>
      <c r="G84" s="60"/>
      <c r="H84" s="60"/>
      <c r="I84" s="60"/>
    </row>
    <row r="85" spans="3:5" s="61" customFormat="1" ht="14.25">
      <c r="C85" s="60"/>
      <c r="D85" s="60"/>
      <c r="E85" s="60"/>
    </row>
    <row r="86" spans="3:5" s="61" customFormat="1" ht="14.25">
      <c r="C86" s="60"/>
      <c r="D86" s="60"/>
      <c r="E86" s="60"/>
    </row>
  </sheetData>
  <sheetProtection sheet="1" selectLockedCells="1"/>
  <mergeCells count="4">
    <mergeCell ref="B11:C11"/>
    <mergeCell ref="B9:K9"/>
    <mergeCell ref="B3:Q6"/>
    <mergeCell ref="D1:N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IF('男子(様式１-①)'!C1="",'女子(様式1-②)'!C1,'男子(様式１-①)'!C1)&amp;"大会参加者数"</f>
        <v>全十勝陸上競技選手権大会大会参加者数</v>
      </c>
      <c r="B1" s="44"/>
      <c r="C1" s="44"/>
      <c r="D1" s="44"/>
      <c r="E1" s="44"/>
      <c r="F1" s="47"/>
      <c r="G1" s="37"/>
      <c r="H1" s="37"/>
    </row>
    <row r="2" spans="1:8" ht="24" customHeight="1">
      <c r="A2" s="37"/>
      <c r="B2" s="37"/>
      <c r="C2" s="77" t="s">
        <v>348</v>
      </c>
      <c r="D2" s="333">
        <f>IF('申込必要事項'!D5="","",'申込必要事項'!D5)</f>
      </c>
      <c r="E2" s="333"/>
      <c r="F2" s="333"/>
      <c r="G2" s="37"/>
      <c r="H2" s="37"/>
    </row>
    <row r="3" spans="1:8" ht="18" customHeight="1" thickBot="1">
      <c r="A3" s="37"/>
      <c r="B3" s="37"/>
      <c r="C3" s="37"/>
      <c r="D3" s="37"/>
      <c r="E3" s="37"/>
      <c r="F3" s="37"/>
      <c r="G3" s="37"/>
      <c r="H3" s="37"/>
    </row>
    <row r="4" spans="1:8" ht="17.25" customHeight="1" thickBot="1">
      <c r="A4" s="48" t="s">
        <v>297</v>
      </c>
      <c r="B4" s="49" t="s">
        <v>305</v>
      </c>
      <c r="C4" s="50" t="s">
        <v>237</v>
      </c>
      <c r="D4" s="48" t="s">
        <v>297</v>
      </c>
      <c r="E4" s="49" t="s">
        <v>305</v>
      </c>
      <c r="F4" s="51" t="s">
        <v>237</v>
      </c>
      <c r="G4" s="38"/>
      <c r="H4" s="37"/>
    </row>
    <row r="5" spans="1:8" ht="19.5" customHeight="1" thickTop="1">
      <c r="A5" s="334" t="s">
        <v>233</v>
      </c>
      <c r="B5" s="219" t="s">
        <v>225</v>
      </c>
      <c r="C5" s="176">
        <f>COUNTIF('男子(様式１-①)'!$G$13:$I$52,B5)</f>
        <v>0</v>
      </c>
      <c r="D5" s="334" t="s">
        <v>234</v>
      </c>
      <c r="E5" s="223" t="s">
        <v>65</v>
      </c>
      <c r="F5" s="39">
        <f>COUNTIF('女子(様式1-②)'!$G$13:$I$52,E5)</f>
        <v>0</v>
      </c>
      <c r="G5" s="40"/>
      <c r="H5" s="37"/>
    </row>
    <row r="6" spans="1:8" ht="19.5" customHeight="1">
      <c r="A6" s="335"/>
      <c r="B6" s="220" t="s">
        <v>67</v>
      </c>
      <c r="C6" s="175">
        <f>COUNTIF('男子(様式１-①)'!$G$13:$I$52,B6)</f>
        <v>0</v>
      </c>
      <c r="D6" s="335"/>
      <c r="E6" s="224" t="s">
        <v>67</v>
      </c>
      <c r="F6" s="41">
        <f>COUNTIF('女子(様式1-②)'!$G$13:$I$52,E6)</f>
        <v>0</v>
      </c>
      <c r="G6" s="40"/>
      <c r="H6" s="37"/>
    </row>
    <row r="7" spans="1:8" ht="19.5" customHeight="1">
      <c r="A7" s="335"/>
      <c r="B7" s="220" t="s">
        <v>69</v>
      </c>
      <c r="C7" s="175">
        <f>COUNTIF('男子(様式１-①)'!$G$13:$I$52,B7)</f>
        <v>0</v>
      </c>
      <c r="D7" s="335"/>
      <c r="E7" s="224" t="s">
        <v>69</v>
      </c>
      <c r="F7" s="41">
        <f>COUNTIF('女子(様式1-②)'!$G$13:$I$52,E7)</f>
        <v>0</v>
      </c>
      <c r="G7" s="40"/>
      <c r="H7" s="37"/>
    </row>
    <row r="8" spans="1:8" ht="19.5" customHeight="1">
      <c r="A8" s="335"/>
      <c r="B8" s="220" t="s">
        <v>71</v>
      </c>
      <c r="C8" s="175">
        <f>COUNTIF('男子(様式１-①)'!$G$13:$I$52,B8)</f>
        <v>0</v>
      </c>
      <c r="D8" s="335"/>
      <c r="E8" s="224" t="s">
        <v>71</v>
      </c>
      <c r="F8" s="41">
        <f>COUNTIF('女子(様式1-②)'!$G$13:$I$52,E8)</f>
        <v>0</v>
      </c>
      <c r="G8" s="40"/>
      <c r="H8" s="37"/>
    </row>
    <row r="9" spans="1:8" ht="19.5" customHeight="1">
      <c r="A9" s="335"/>
      <c r="B9" s="220" t="s">
        <v>202</v>
      </c>
      <c r="C9" s="175">
        <f>COUNTIF('男子(様式１-①)'!$G$13:$I$52,B9)</f>
        <v>0</v>
      </c>
      <c r="D9" s="335"/>
      <c r="E9" s="225" t="s">
        <v>202</v>
      </c>
      <c r="F9" s="41">
        <f>COUNTIF('女子(様式1-②)'!$G$13:$I$52,E9)</f>
        <v>0</v>
      </c>
      <c r="G9" s="40"/>
      <c r="H9" s="37"/>
    </row>
    <row r="10" spans="1:8" ht="19.5" customHeight="1">
      <c r="A10" s="335"/>
      <c r="B10" s="220" t="s">
        <v>79</v>
      </c>
      <c r="C10" s="175">
        <f>COUNTIF('男子(様式１-①)'!$G$13:$I$52,B10)</f>
        <v>0</v>
      </c>
      <c r="D10" s="335"/>
      <c r="E10" s="225" t="s">
        <v>203</v>
      </c>
      <c r="F10" s="41">
        <f>COUNTIF('女子(様式1-②)'!$G$13:$I$52,E10)</f>
        <v>0</v>
      </c>
      <c r="G10" s="40"/>
      <c r="H10" s="37"/>
    </row>
    <row r="11" spans="1:8" ht="19.5" customHeight="1">
      <c r="A11" s="335"/>
      <c r="B11" s="220" t="s">
        <v>100</v>
      </c>
      <c r="C11" s="175">
        <f>COUNTIF('男子(様式１-①)'!$G$13:$I$52,B11)</f>
        <v>0</v>
      </c>
      <c r="D11" s="335"/>
      <c r="E11" s="225" t="s">
        <v>89</v>
      </c>
      <c r="F11" s="41">
        <f>COUNTIF('女子(様式1-②)'!$G$13:$I$52,E11)</f>
        <v>0</v>
      </c>
      <c r="G11" s="40"/>
      <c r="H11" s="37"/>
    </row>
    <row r="12" spans="1:8" ht="19.5" customHeight="1">
      <c r="A12" s="335"/>
      <c r="B12" s="220" t="s">
        <v>108</v>
      </c>
      <c r="C12" s="175">
        <f>COUNTIF('男子(様式１-①)'!$G$13:$I$52,B12)</f>
        <v>0</v>
      </c>
      <c r="D12" s="335"/>
      <c r="E12" s="225" t="s">
        <v>108</v>
      </c>
      <c r="F12" s="41">
        <f>COUNTIF('女子(様式1-②)'!$G$13:$I$52,E12)</f>
        <v>0</v>
      </c>
      <c r="G12" s="40"/>
      <c r="H12" s="37"/>
    </row>
    <row r="13" spans="1:8" ht="19.5" customHeight="1">
      <c r="A13" s="335"/>
      <c r="B13" s="220" t="s">
        <v>115</v>
      </c>
      <c r="C13" s="175">
        <f>COUNTIF('男子(様式１-①)'!$G$13:$I$52,B13)</f>
        <v>0</v>
      </c>
      <c r="D13" s="335"/>
      <c r="E13" s="225" t="s">
        <v>121</v>
      </c>
      <c r="F13" s="41">
        <f>COUNTIF('女子(様式1-②)'!$G$13:$I$52,E13)</f>
        <v>0</v>
      </c>
      <c r="G13" s="40"/>
      <c r="H13" s="37"/>
    </row>
    <row r="14" spans="1:8" ht="19.5" customHeight="1">
      <c r="A14" s="335"/>
      <c r="B14" s="220" t="s">
        <v>121</v>
      </c>
      <c r="C14" s="175">
        <f>COUNTIF('男子(様式１-①)'!$G$13:$I$52,B14)</f>
        <v>0</v>
      </c>
      <c r="D14" s="335"/>
      <c r="E14" s="220" t="s">
        <v>250</v>
      </c>
      <c r="F14" s="41">
        <f>COUNTIF('女子(様式1-②)'!$G$13:$I$52,E14)</f>
        <v>0</v>
      </c>
      <c r="G14" s="40"/>
      <c r="H14" s="37"/>
    </row>
    <row r="15" spans="1:8" ht="19.5" customHeight="1">
      <c r="A15" s="335"/>
      <c r="B15" s="220" t="s">
        <v>250</v>
      </c>
      <c r="C15" s="175">
        <f>COUNTIF('男子(様式１-①)'!$G$13:$I$52,B15)</f>
        <v>0</v>
      </c>
      <c r="D15" s="335"/>
      <c r="E15" s="220" t="s">
        <v>252</v>
      </c>
      <c r="F15" s="41">
        <f>COUNTIF('女子(様式1-②)'!$G$13:$I$52,E15)</f>
        <v>0</v>
      </c>
      <c r="G15" s="40"/>
      <c r="H15" s="37"/>
    </row>
    <row r="16" spans="1:8" ht="19.5" customHeight="1">
      <c r="A16" s="335"/>
      <c r="B16" s="220" t="s">
        <v>252</v>
      </c>
      <c r="C16" s="175">
        <f>COUNTIF('男子(様式１-①)'!$G$13:$I$52,B16)</f>
        <v>0</v>
      </c>
      <c r="D16" s="335"/>
      <c r="E16" s="225" t="s">
        <v>239</v>
      </c>
      <c r="F16" s="41">
        <f>COUNTIF('女子(様式1-②)'!$G$13:$I$52,E16)</f>
        <v>0</v>
      </c>
      <c r="G16" s="40"/>
      <c r="H16" s="37"/>
    </row>
    <row r="17" spans="1:8" ht="19.5" customHeight="1">
      <c r="A17" s="335"/>
      <c r="B17" s="220" t="s">
        <v>239</v>
      </c>
      <c r="C17" s="175">
        <f>COUNTIF('男子(様式１-①)'!$G$13:$I$52,B17)</f>
        <v>0</v>
      </c>
      <c r="D17" s="335"/>
      <c r="E17" s="220" t="s">
        <v>304</v>
      </c>
      <c r="F17" s="41">
        <f>COUNTIF('女子(様式1-②)'!$G$13:$I$52,E17)</f>
        <v>0</v>
      </c>
      <c r="G17" s="40"/>
      <c r="H17" s="37"/>
    </row>
    <row r="18" spans="1:8" ht="19.5" customHeight="1">
      <c r="A18" s="335"/>
      <c r="B18" s="220" t="s">
        <v>304</v>
      </c>
      <c r="C18" s="175">
        <f>COUNTIF('男子(様式１-①)'!$G$13:$I$52,B18)</f>
        <v>0</v>
      </c>
      <c r="D18" s="335"/>
      <c r="E18" s="220" t="s">
        <v>361</v>
      </c>
      <c r="F18" s="41">
        <f>COUNTIF('女子(様式1-②)'!$G$13:$I$52,E18)</f>
        <v>0</v>
      </c>
      <c r="G18" s="40"/>
      <c r="H18" s="37"/>
    </row>
    <row r="19" spans="1:8" ht="19.5" customHeight="1">
      <c r="A19" s="335"/>
      <c r="B19" s="220" t="s">
        <v>358</v>
      </c>
      <c r="C19" s="175">
        <f>COUNTIF('男子(様式１-①)'!$G$13:$I$52,B19)</f>
        <v>0</v>
      </c>
      <c r="D19" s="335"/>
      <c r="E19" s="225" t="s">
        <v>389</v>
      </c>
      <c r="F19" s="41">
        <f>COUNTIF('女子(様式1-②)'!$G$13:$I$52,E19)</f>
        <v>0</v>
      </c>
      <c r="G19" s="40"/>
      <c r="H19" s="37"/>
    </row>
    <row r="20" spans="1:8" ht="19.5" customHeight="1">
      <c r="A20" s="335"/>
      <c r="B20" s="220" t="s">
        <v>380</v>
      </c>
      <c r="C20" s="175">
        <f>COUNTIF('男子(様式１-①)'!$G$13:$I$52,B20)</f>
        <v>0</v>
      </c>
      <c r="D20" s="335"/>
      <c r="E20" s="225" t="s">
        <v>362</v>
      </c>
      <c r="F20" s="41">
        <f>COUNTIF('女子(様式1-②)'!$G$13:$I$52,E20)</f>
        <v>0</v>
      </c>
      <c r="G20" s="40"/>
      <c r="H20" s="37"/>
    </row>
    <row r="21" spans="1:8" ht="19.5" customHeight="1">
      <c r="A21" s="335"/>
      <c r="B21" s="220" t="s">
        <v>359</v>
      </c>
      <c r="C21" s="175">
        <f>COUNTIF('男子(様式１-①)'!$G$13:$I$52,B21)</f>
        <v>0</v>
      </c>
      <c r="D21" s="335"/>
      <c r="E21" s="225" t="s">
        <v>238</v>
      </c>
      <c r="F21" s="41">
        <f>COUNTIF('女子(様式1-②)'!$G$13:$I$52,E21)</f>
        <v>0</v>
      </c>
      <c r="G21" s="40"/>
      <c r="H21" s="37"/>
    </row>
    <row r="22" spans="1:8" ht="19.5" customHeight="1">
      <c r="A22" s="335"/>
      <c r="B22" s="220" t="s">
        <v>381</v>
      </c>
      <c r="C22" s="175">
        <f>COUNTIF('男子(様式１-①)'!$G$13:$I$52,B22)</f>
        <v>0</v>
      </c>
      <c r="D22" s="335"/>
      <c r="E22" s="220"/>
      <c r="F22" s="41">
        <f>COUNTIF('女子(様式1-②)'!$G$13:$I$52,E22)</f>
        <v>0</v>
      </c>
      <c r="G22" s="40"/>
      <c r="H22" s="37"/>
    </row>
    <row r="23" spans="1:8" ht="19.5" customHeight="1">
      <c r="A23" s="335"/>
      <c r="B23" s="220" t="s">
        <v>360</v>
      </c>
      <c r="C23" s="175">
        <f>COUNTIF('男子(様式１-①)'!$G$13:$I$52,B23)</f>
        <v>0</v>
      </c>
      <c r="D23" s="335"/>
      <c r="E23" s="220"/>
      <c r="F23" s="41">
        <f>COUNTIF('女子(様式1-②)'!$G$13:$I$52,E23)</f>
        <v>0</v>
      </c>
      <c r="G23" s="37"/>
      <c r="H23" s="37"/>
    </row>
    <row r="24" spans="1:8" ht="19.5" customHeight="1">
      <c r="A24" s="335"/>
      <c r="B24" s="220" t="s">
        <v>382</v>
      </c>
      <c r="C24" s="175">
        <f>COUNTIF('男子(様式１-①)'!$G$13:$I$52,B24)</f>
        <v>0</v>
      </c>
      <c r="D24" s="335"/>
      <c r="E24" s="221"/>
      <c r="F24" s="41">
        <f>COUNTIF('女子(様式1-②)'!$G$13:$I$52,E24)</f>
        <v>0</v>
      </c>
      <c r="G24" s="37"/>
      <c r="H24" s="37"/>
    </row>
    <row r="25" spans="1:8" ht="19.5" customHeight="1">
      <c r="A25" s="335"/>
      <c r="B25" s="221" t="s">
        <v>238</v>
      </c>
      <c r="C25" s="177">
        <f>COUNTIF('男子(様式１-①)'!$G$13:$I$52,B25)</f>
        <v>0</v>
      </c>
      <c r="D25" s="335"/>
      <c r="E25" s="225"/>
      <c r="F25" s="41">
        <f>COUNTIF('女子(様式1-②)'!$G$13:$I$52,E25)</f>
        <v>0</v>
      </c>
      <c r="G25" s="37"/>
      <c r="H25" s="37"/>
    </row>
    <row r="26" spans="1:8" ht="19.5" customHeight="1" thickBot="1">
      <c r="A26" s="336"/>
      <c r="B26" s="226"/>
      <c r="C26" s="178"/>
      <c r="D26" s="336"/>
      <c r="E26" s="222"/>
      <c r="F26" s="58"/>
      <c r="G26" s="37"/>
      <c r="H26" s="37"/>
    </row>
    <row r="27" spans="1:8" ht="19.5" customHeight="1" thickBot="1">
      <c r="A27" s="227" t="s">
        <v>392</v>
      </c>
      <c r="B27" s="84"/>
      <c r="C27" s="85"/>
      <c r="D27" s="83"/>
      <c r="E27" s="86"/>
      <c r="F27" s="87"/>
      <c r="G27" s="37"/>
      <c r="H27" s="37"/>
    </row>
    <row r="28" spans="1:8" ht="19.5" customHeight="1">
      <c r="A28" s="337" t="s">
        <v>233</v>
      </c>
      <c r="B28" s="228" t="s">
        <v>393</v>
      </c>
      <c r="C28" s="229">
        <f>COUNTIF('男子(様式１-①)'!$G$13:$I$52,B28)</f>
        <v>0</v>
      </c>
      <c r="D28" s="337" t="s">
        <v>234</v>
      </c>
      <c r="E28" s="228" t="s">
        <v>393</v>
      </c>
      <c r="F28" s="164">
        <f>COUNTIF('女子(様式1-②)'!$G$13:$I$52,E28)</f>
        <v>0</v>
      </c>
      <c r="G28" s="37"/>
      <c r="H28" s="37"/>
    </row>
    <row r="29" spans="1:8" ht="19.5" customHeight="1">
      <c r="A29" s="338"/>
      <c r="B29" s="220" t="s">
        <v>394</v>
      </c>
      <c r="C29" s="175">
        <f>COUNTIF('男子(様式１-①)'!$G$13:$I$52,B29)</f>
        <v>0</v>
      </c>
      <c r="D29" s="338"/>
      <c r="E29" s="220" t="s">
        <v>396</v>
      </c>
      <c r="F29" s="41">
        <f>COUNTIF('女子(様式1-②)'!$G$13:$I$52,E29)</f>
        <v>0</v>
      </c>
      <c r="G29" s="37"/>
      <c r="H29" s="37"/>
    </row>
    <row r="30" spans="1:8" ht="19.5" customHeight="1">
      <c r="A30" s="338"/>
      <c r="B30" s="220" t="s">
        <v>395</v>
      </c>
      <c r="C30" s="175">
        <f>COUNTIF('男子(様式１-①)'!$G$13:$I$52,B30)</f>
        <v>0</v>
      </c>
      <c r="D30" s="338"/>
      <c r="E30" s="220"/>
      <c r="F30" s="41">
        <f>COUNTIF('女子(様式1-②)'!$G$13:$I$52,E30)</f>
        <v>0</v>
      </c>
      <c r="G30" s="37"/>
      <c r="H30" s="37"/>
    </row>
    <row r="31" spans="1:8" ht="19.5" customHeight="1">
      <c r="A31" s="338"/>
      <c r="B31" s="220"/>
      <c r="C31" s="175">
        <f>COUNTIF('男子(様式１-①)'!$G$13:$I$52,B31)</f>
        <v>0</v>
      </c>
      <c r="D31" s="338"/>
      <c r="E31" s="220"/>
      <c r="F31" s="41">
        <f>COUNTIF('女子(様式1-②)'!$G$13:$I$52,E31)</f>
        <v>0</v>
      </c>
      <c r="G31" s="37"/>
      <c r="H31" s="37"/>
    </row>
    <row r="32" spans="1:8" ht="19.5" customHeight="1" thickBot="1">
      <c r="A32" s="339"/>
      <c r="B32" s="222"/>
      <c r="C32" s="178">
        <f>COUNTIF('男子(様式１-①)'!$G$13:$I$52,B32)</f>
        <v>0</v>
      </c>
      <c r="D32" s="339"/>
      <c r="E32" s="222"/>
      <c r="F32" s="58">
        <f>COUNTIF('女子(様式1-②)'!$G$13:$I$52,E32)</f>
        <v>0</v>
      </c>
      <c r="G32" s="37"/>
      <c r="H32" s="37"/>
    </row>
    <row r="33" spans="1:8" ht="19.5" customHeight="1" thickBot="1">
      <c r="A33" s="83"/>
      <c r="B33" s="84"/>
      <c r="C33" s="85"/>
      <c r="D33" s="83"/>
      <c r="E33" s="86"/>
      <c r="F33" s="87"/>
      <c r="G33" s="37"/>
      <c r="H33" s="37"/>
    </row>
    <row r="34" spans="1:8" ht="19.5" customHeight="1">
      <c r="A34" s="331" t="s">
        <v>233</v>
      </c>
      <c r="B34" s="172" t="s">
        <v>356</v>
      </c>
      <c r="C34" s="163">
        <f>COUNTIF('リレー(様式2）'!$C$3:$C$66,B34)</f>
        <v>0</v>
      </c>
      <c r="D34" s="331" t="s">
        <v>234</v>
      </c>
      <c r="E34" s="172" t="s">
        <v>356</v>
      </c>
      <c r="F34" s="164">
        <f>COUNTIF('リレー(様式2）'!$I$4:$I$66,E34)</f>
        <v>0</v>
      </c>
      <c r="G34" s="37"/>
      <c r="H34" s="37"/>
    </row>
    <row r="35" spans="1:8" ht="19.5" customHeight="1" thickBot="1">
      <c r="A35" s="332"/>
      <c r="B35" s="171" t="s">
        <v>357</v>
      </c>
      <c r="C35" s="88">
        <f>COUNTIF('リレー(様式2）'!$C$3:$C$66,B35)</f>
        <v>0</v>
      </c>
      <c r="D35" s="332"/>
      <c r="E35" s="171" t="s">
        <v>357</v>
      </c>
      <c r="F35" s="58">
        <f>COUNTIF('リレー(様式2）'!$I$4:$I$66,E35)</f>
        <v>0</v>
      </c>
      <c r="G35" s="37"/>
      <c r="H35" s="37"/>
    </row>
    <row r="36" spans="1:8" ht="18.75" customHeight="1">
      <c r="A36" s="37"/>
      <c r="B36" s="37"/>
      <c r="C36" s="37"/>
      <c r="D36" s="37"/>
      <c r="E36" s="37"/>
      <c r="F36" s="37"/>
      <c r="G36" s="37"/>
      <c r="H36" s="37"/>
    </row>
    <row r="37" spans="1:8" ht="18.75" customHeight="1">
      <c r="A37" s="37"/>
      <c r="B37" s="37"/>
      <c r="C37" s="37"/>
      <c r="D37" s="37"/>
      <c r="E37" s="37"/>
      <c r="F37" s="37"/>
      <c r="G37" s="37"/>
      <c r="H37" s="37"/>
    </row>
    <row r="38" spans="1:8" ht="18.75" customHeight="1">
      <c r="A38" s="37"/>
      <c r="B38" s="37"/>
      <c r="C38" s="37"/>
      <c r="D38" s="37"/>
      <c r="E38" s="37"/>
      <c r="F38" s="37"/>
      <c r="G38" s="37"/>
      <c r="H38" s="37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7">
    <mergeCell ref="A34:A35"/>
    <mergeCell ref="D34:D35"/>
    <mergeCell ref="D2:F2"/>
    <mergeCell ref="A5:A26"/>
    <mergeCell ref="D5:D26"/>
    <mergeCell ref="A28:A32"/>
    <mergeCell ref="D28:D3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9"/>
  <sheetViews>
    <sheetView showGridLines="0" tabSelected="1" zoomScalePageLayoutView="0" workbookViewId="0" topLeftCell="A1">
      <pane ySplit="23" topLeftCell="BM24" activePane="bottomLeft" state="frozen"/>
      <selection pane="topLeft" activeCell="A1" sqref="A1"/>
      <selection pane="bottomLeft" activeCell="D11" sqref="D11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7.50390625" style="0" customWidth="1"/>
    <col min="9" max="9" width="2.875" style="0" customWidth="1"/>
  </cols>
  <sheetData>
    <row r="1" spans="1:6" ht="27.75" customHeight="1">
      <c r="A1" s="290" t="s">
        <v>349</v>
      </c>
      <c r="B1" s="290"/>
      <c r="C1" s="290"/>
      <c r="D1" s="290"/>
      <c r="E1" s="290"/>
      <c r="F1" s="290"/>
    </row>
    <row r="2" ht="13.5" customHeight="1"/>
    <row r="3" ht="27.75" customHeight="1">
      <c r="B3" s="266" t="s">
        <v>429</v>
      </c>
    </row>
    <row r="4" spans="1:8" ht="12.75" customHeight="1">
      <c r="A4" s="18"/>
      <c r="B4" s="18"/>
      <c r="C4" s="18"/>
      <c r="D4" s="18"/>
      <c r="F4" s="262"/>
      <c r="G4" s="262"/>
      <c r="H4" s="262"/>
    </row>
    <row r="5" spans="2:8" ht="24" customHeight="1">
      <c r="B5" s="292" t="s">
        <v>370</v>
      </c>
      <c r="C5" s="292"/>
      <c r="D5" s="218"/>
      <c r="E5" s="262"/>
      <c r="F5" s="263"/>
      <c r="G5" s="263"/>
      <c r="H5" s="263"/>
    </row>
    <row r="6" spans="1:8" s="194" customFormat="1" ht="29.25" customHeight="1">
      <c r="A6" s="191"/>
      <c r="B6" s="191"/>
      <c r="C6" s="192"/>
      <c r="D6" s="256" t="s">
        <v>425</v>
      </c>
      <c r="E6" s="256"/>
      <c r="F6" s="256"/>
      <c r="G6" s="256"/>
      <c r="H6" s="256"/>
    </row>
    <row r="7" spans="1:8" s="194" customFormat="1" ht="14.25" customHeight="1">
      <c r="A7" s="191"/>
      <c r="B7" s="191"/>
      <c r="C7" s="192"/>
      <c r="D7" s="264"/>
      <c r="E7" s="264"/>
      <c r="F7" s="264"/>
      <c r="G7" s="264"/>
      <c r="H7" s="264"/>
    </row>
    <row r="8" spans="2:4" s="193" customFormat="1" ht="24" customHeight="1">
      <c r="B8" s="292" t="s">
        <v>430</v>
      </c>
      <c r="C8" s="292"/>
      <c r="D8" s="273" t="s">
        <v>426</v>
      </c>
    </row>
    <row r="9" ht="17.25" customHeight="1"/>
    <row r="10" spans="1:4" ht="22.5" customHeight="1">
      <c r="A10" s="291" t="s">
        <v>350</v>
      </c>
      <c r="B10" s="291"/>
      <c r="C10" s="161" t="s">
        <v>352</v>
      </c>
      <c r="D10" s="218"/>
    </row>
    <row r="11" spans="1:4" ht="24.75" customHeight="1">
      <c r="A11" s="162"/>
      <c r="B11" s="162"/>
      <c r="C11" s="161" t="s">
        <v>351</v>
      </c>
      <c r="D11" s="218"/>
    </row>
    <row r="12" ht="15.75" customHeight="1"/>
    <row r="13" spans="2:6" ht="24" customHeight="1">
      <c r="B13" s="289" t="s">
        <v>428</v>
      </c>
      <c r="C13" s="289"/>
      <c r="D13" s="289"/>
      <c r="E13" s="289"/>
      <c r="F13" s="289"/>
    </row>
    <row r="14" ht="15" customHeight="1"/>
    <row r="15" spans="2:6" ht="14.25" customHeight="1">
      <c r="B15" s="188"/>
      <c r="C15" s="188"/>
      <c r="D15" s="188"/>
      <c r="E15" s="188"/>
      <c r="F15" s="189"/>
    </row>
    <row r="16" spans="2:6" ht="21.75" customHeight="1">
      <c r="B16" s="190" t="s">
        <v>368</v>
      </c>
      <c r="C16" s="188"/>
      <c r="D16" s="188"/>
      <c r="E16" s="188"/>
      <c r="F16" s="189"/>
    </row>
    <row r="17" spans="2:6" ht="24.75" customHeight="1">
      <c r="B17" s="190" t="s">
        <v>369</v>
      </c>
      <c r="C17" s="188"/>
      <c r="D17" s="188"/>
      <c r="E17" s="188"/>
      <c r="F17" s="189"/>
    </row>
    <row r="18" spans="2:6" ht="14.25" customHeight="1">
      <c r="B18" s="188"/>
      <c r="C18" s="188"/>
      <c r="D18" s="188"/>
      <c r="E18" s="188"/>
      <c r="F18" s="189"/>
    </row>
    <row r="19" ht="30.75" customHeight="1">
      <c r="F19" s="189"/>
    </row>
    <row r="20" ht="30.75" customHeight="1"/>
    <row r="21" ht="30.75" customHeight="1"/>
    <row r="22" ht="30.75" customHeight="1"/>
  </sheetData>
  <sheetProtection sheet="1" selectLockedCells="1"/>
  <mergeCells count="6">
    <mergeCell ref="B13:F13"/>
    <mergeCell ref="A1:F1"/>
    <mergeCell ref="A10:B10"/>
    <mergeCell ref="B5:C5"/>
    <mergeCell ref="B8:C8"/>
    <mergeCell ref="D6:H6"/>
  </mergeCells>
  <dataValidations count="1">
    <dataValidation type="list" allowBlank="1" showInputMessage="1" showErrorMessage="1" sqref="D8">
      <formula1>"リストから選択,中学,高校,一般"</formula1>
    </dataValidation>
  </dataValidations>
  <printOptions/>
  <pageMargins left="0.7" right="0.43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60"/>
  <sheetViews>
    <sheetView showGridLines="0" zoomScalePageLayoutView="0" workbookViewId="0" topLeftCell="A1">
      <pane xSplit="6" ySplit="12" topLeftCell="G13" activePane="bottomRight" state="frozen"/>
      <selection pane="topLeft" activeCell="I1" sqref="I1"/>
      <selection pane="topRight" activeCell="I1" sqref="I1"/>
      <selection pane="bottomLeft" activeCell="I1" sqref="I1"/>
      <selection pane="bottomRight" activeCell="E16" sqref="E16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1.625" style="1" customWidth="1"/>
    <col min="4" max="4" width="11.00390625" style="1" customWidth="1"/>
    <col min="5" max="5" width="12.625" style="2" customWidth="1"/>
    <col min="6" max="6" width="4.00390625" style="20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46" customWidth="1"/>
    <col min="11" max="12" width="4.50390625" style="2" customWidth="1"/>
    <col min="13" max="13" width="5.375" style="2" customWidth="1"/>
    <col min="14" max="14" width="8.75390625" style="2" customWidth="1"/>
    <col min="15" max="15" width="8.125" style="2" customWidth="1"/>
    <col min="16" max="16" width="8.125" style="0" customWidth="1"/>
    <col min="17" max="17" width="8.125" style="2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06" t="s">
        <v>318</v>
      </c>
      <c r="B1" s="307"/>
      <c r="C1" s="308" t="s">
        <v>390</v>
      </c>
      <c r="D1" s="309"/>
      <c r="E1" s="310"/>
      <c r="F1" s="54"/>
      <c r="G1" s="311" t="s">
        <v>363</v>
      </c>
      <c r="H1" s="311"/>
      <c r="K1" s="78"/>
      <c r="L1" s="78"/>
    </row>
    <row r="2" spans="1:9" ht="15.75" customHeight="1" thickBot="1">
      <c r="A2" s="55"/>
      <c r="B2" s="55"/>
      <c r="C2" s="303">
        <f>IF(C1="","大会名が未入力です。","")</f>
      </c>
      <c r="D2" s="303"/>
      <c r="E2" s="303"/>
      <c r="F2" s="74"/>
      <c r="G2" s="55"/>
      <c r="H2" s="57"/>
      <c r="I2" s="79"/>
    </row>
    <row r="3" spans="1:12" ht="20.25" customHeight="1" thickBot="1">
      <c r="A3" s="297" t="s">
        <v>354</v>
      </c>
      <c r="B3" s="298"/>
      <c r="C3" s="301">
        <f>IF('申込必要事項'!D5="","",'申込必要事項'!D5)</f>
      </c>
      <c r="D3" s="302"/>
      <c r="E3" s="165"/>
      <c r="F3" s="166" t="s">
        <v>353</v>
      </c>
      <c r="G3" s="304">
        <f>IF('申込必要事項'!D10="","",'申込必要事項'!D10)</f>
      </c>
      <c r="H3" s="304"/>
      <c r="I3" s="305">
        <f>IF('申込必要事項'!D11="","",'申込必要事項'!D11)</f>
      </c>
      <c r="J3" s="305"/>
      <c r="K3" s="305"/>
      <c r="L3" s="305"/>
    </row>
    <row r="4" spans="1:12" ht="6" customHeight="1" thickBot="1">
      <c r="A4" s="89"/>
      <c r="B4" s="89"/>
      <c r="C4" s="90"/>
      <c r="D4" s="74"/>
      <c r="E4" s="74"/>
      <c r="F4" s="74"/>
      <c r="G4" s="55"/>
      <c r="H4" s="57"/>
      <c r="I4" s="57"/>
      <c r="J4" s="91"/>
      <c r="K4" s="91"/>
      <c r="L4" s="91"/>
    </row>
    <row r="5" spans="1:17" ht="13.5" customHeight="1">
      <c r="A5" s="89"/>
      <c r="B5" s="89"/>
      <c r="C5" s="71" t="s">
        <v>327</v>
      </c>
      <c r="D5" s="135" t="s">
        <v>328</v>
      </c>
      <c r="E5" s="136">
        <f>COUNTIF($Q$13:$Q$52,1)</f>
        <v>0</v>
      </c>
      <c r="F5" s="137" t="s">
        <v>330</v>
      </c>
      <c r="G5" s="137" t="s">
        <v>335</v>
      </c>
      <c r="H5" s="267" t="str">
        <f>IF(ISERROR(HLOOKUP('申込必要事項'!$D$8,$O$5:$Q$8,2,FALSE))=TRUE,"種別未選択",HLOOKUP('申込必要事項'!$D$8,$O$5:$Q$8,2,FALSE))</f>
        <v>種別未選択</v>
      </c>
      <c r="I5" s="138" t="s">
        <v>332</v>
      </c>
      <c r="J5" s="139">
        <f>IF(E5=0,"",E5*H5)</f>
      </c>
      <c r="K5" s="140" t="s">
        <v>334</v>
      </c>
      <c r="L5" s="91"/>
      <c r="N5" s="257"/>
      <c r="O5" s="258" t="s">
        <v>206</v>
      </c>
      <c r="P5" s="259" t="s">
        <v>427</v>
      </c>
      <c r="Q5" s="258" t="s">
        <v>423</v>
      </c>
    </row>
    <row r="6" spans="1:17" ht="13.5" customHeight="1">
      <c r="A6" s="89"/>
      <c r="B6" s="89"/>
      <c r="C6" s="265">
        <f>IF('申込必要事項'!D8="リストから選択","","【 "&amp;'申込必要事項'!D8&amp;" 】")</f>
      </c>
      <c r="D6" s="141" t="s">
        <v>329</v>
      </c>
      <c r="E6" s="142">
        <f>COUNTIF($Q$13:$Q$52,2)</f>
        <v>0</v>
      </c>
      <c r="F6" s="143" t="s">
        <v>330</v>
      </c>
      <c r="G6" s="143" t="s">
        <v>335</v>
      </c>
      <c r="H6" s="268" t="str">
        <f>IF(ISERROR(HLOOKUP('申込必要事項'!$D$8,$O$5:$Q$8,3,FALSE))=TRUE,"種別未選択",HLOOKUP('申込必要事項'!$D$8,$O$5:$Q$8,3,FALSE))</f>
        <v>種別未選択</v>
      </c>
      <c r="I6" s="144" t="s">
        <v>332</v>
      </c>
      <c r="J6" s="145">
        <f>IF(E6=0,"",E6*H6)</f>
      </c>
      <c r="K6" s="146" t="s">
        <v>334</v>
      </c>
      <c r="L6" s="91"/>
      <c r="N6" s="258" t="s">
        <v>328</v>
      </c>
      <c r="O6" s="260">
        <v>700</v>
      </c>
      <c r="P6" s="261">
        <v>1000</v>
      </c>
      <c r="Q6" s="260">
        <v>1200</v>
      </c>
    </row>
    <row r="7" spans="1:17" ht="13.5" customHeight="1" thickBot="1">
      <c r="A7" s="89"/>
      <c r="B7" s="89"/>
      <c r="D7" s="147" t="s">
        <v>320</v>
      </c>
      <c r="E7" s="95"/>
      <c r="F7" s="148" t="s">
        <v>336</v>
      </c>
      <c r="G7" s="148" t="s">
        <v>331</v>
      </c>
      <c r="H7" s="269" t="str">
        <f>IF(ISERROR(HLOOKUP('申込必要事項'!$D$8,$O$5:$Q$8,4,FALSE))=TRUE,"種別未選択",HLOOKUP('申込必要事項'!$D$8,$O$5:$Q$8,4,FALSE))</f>
        <v>種別未選択</v>
      </c>
      <c r="I7" s="149" t="s">
        <v>332</v>
      </c>
      <c r="J7" s="150">
        <f>IF(E7="","",E7*H7)</f>
      </c>
      <c r="K7" s="151" t="s">
        <v>334</v>
      </c>
      <c r="L7" s="91"/>
      <c r="N7" s="258" t="s">
        <v>329</v>
      </c>
      <c r="O7" s="260">
        <v>1000</v>
      </c>
      <c r="P7" s="261">
        <v>1300</v>
      </c>
      <c r="Q7" s="260">
        <v>1500</v>
      </c>
    </row>
    <row r="8" spans="1:17" ht="13.5" customHeight="1" thickBot="1">
      <c r="A8" s="89"/>
      <c r="B8" s="89"/>
      <c r="D8" s="296" t="s">
        <v>340</v>
      </c>
      <c r="E8" s="296"/>
      <c r="F8" s="71"/>
      <c r="G8" s="70"/>
      <c r="H8" s="294" t="s">
        <v>333</v>
      </c>
      <c r="I8" s="295"/>
      <c r="J8" s="153">
        <f>SUM(J5:J7)</f>
        <v>0</v>
      </c>
      <c r="K8" s="152" t="s">
        <v>334</v>
      </c>
      <c r="L8" s="91"/>
      <c r="N8" s="258" t="s">
        <v>424</v>
      </c>
      <c r="O8" s="260">
        <v>1000</v>
      </c>
      <c r="P8" s="261">
        <v>1500</v>
      </c>
      <c r="Q8" s="260">
        <v>2000</v>
      </c>
    </row>
    <row r="9" spans="1:12" ht="7.5" customHeight="1">
      <c r="A9" s="89"/>
      <c r="B9" s="89"/>
      <c r="C9" s="90"/>
      <c r="D9" s="74"/>
      <c r="E9" s="74"/>
      <c r="F9" s="74"/>
      <c r="G9" s="55"/>
      <c r="H9" s="57"/>
      <c r="I9" s="57"/>
      <c r="J9" s="91"/>
      <c r="K9" s="91"/>
      <c r="L9" s="91"/>
    </row>
    <row r="10" spans="1:12" ht="15.75" customHeight="1">
      <c r="A10" s="181"/>
      <c r="B10" s="248" t="s">
        <v>400</v>
      </c>
      <c r="C10" s="55"/>
      <c r="D10" s="55"/>
      <c r="E10" s="57"/>
      <c r="F10" s="56"/>
      <c r="G10" s="299" t="s">
        <v>309</v>
      </c>
      <c r="H10" s="299"/>
      <c r="I10" s="300" t="s">
        <v>310</v>
      </c>
      <c r="J10" s="300"/>
      <c r="K10" s="293" t="s">
        <v>320</v>
      </c>
      <c r="L10" s="293"/>
    </row>
    <row r="11" spans="1:17" s="23" customFormat="1" ht="15.75" customHeight="1">
      <c r="A11" s="81" t="s">
        <v>197</v>
      </c>
      <c r="B11" s="81" t="s">
        <v>316</v>
      </c>
      <c r="C11" s="81" t="s">
        <v>317</v>
      </c>
      <c r="D11" s="81" t="s">
        <v>300</v>
      </c>
      <c r="E11" s="82" t="s">
        <v>311</v>
      </c>
      <c r="F11" s="81" t="s">
        <v>199</v>
      </c>
      <c r="G11" s="96" t="s">
        <v>227</v>
      </c>
      <c r="H11" s="97" t="s">
        <v>313</v>
      </c>
      <c r="I11" s="98" t="s">
        <v>227</v>
      </c>
      <c r="J11" s="99" t="s">
        <v>313</v>
      </c>
      <c r="K11" s="100" t="s">
        <v>306</v>
      </c>
      <c r="L11" s="100" t="s">
        <v>307</v>
      </c>
      <c r="M11" s="2"/>
      <c r="Q11" s="2"/>
    </row>
    <row r="12" spans="1:17" s="5" customFormat="1" ht="15.75" customHeight="1">
      <c r="A12" s="101" t="s">
        <v>224</v>
      </c>
      <c r="B12" s="76">
        <v>500</v>
      </c>
      <c r="C12" s="36" t="s">
        <v>296</v>
      </c>
      <c r="D12" s="36" t="s">
        <v>301</v>
      </c>
      <c r="E12" s="36" t="s">
        <v>355</v>
      </c>
      <c r="F12" s="102"/>
      <c r="G12" s="36" t="s">
        <v>299</v>
      </c>
      <c r="H12" s="103" t="s">
        <v>419</v>
      </c>
      <c r="I12" s="36"/>
      <c r="J12" s="103"/>
      <c r="K12" s="104" t="s">
        <v>321</v>
      </c>
      <c r="L12" s="104"/>
      <c r="M12" s="2"/>
      <c r="Q12" s="2"/>
    </row>
    <row r="13" spans="1:17" s="5" customFormat="1" ht="17.25" customHeight="1">
      <c r="A13" s="42">
        <v>1</v>
      </c>
      <c r="B13" s="35"/>
      <c r="C13" s="35"/>
      <c r="D13" s="35"/>
      <c r="E13" s="35"/>
      <c r="F13" s="105"/>
      <c r="G13" s="106"/>
      <c r="H13" s="107"/>
      <c r="I13" s="106"/>
      <c r="J13" s="108"/>
      <c r="K13" s="105"/>
      <c r="L13" s="105"/>
      <c r="M13" s="2"/>
      <c r="O13" s="274" t="str">
        <f>IF('参加数(様式3)'!B5="","",'参加数(様式3)'!B5)</f>
        <v>100m</v>
      </c>
      <c r="P13" s="274"/>
      <c r="Q13" s="275">
        <f aca="true" t="shared" si="0" ref="Q13:Q52">COUNTA(G13,I13)</f>
        <v>0</v>
      </c>
    </row>
    <row r="14" spans="1:17" s="5" customFormat="1" ht="17.25" customHeight="1">
      <c r="A14" s="42">
        <v>2</v>
      </c>
      <c r="B14" s="35"/>
      <c r="C14" s="35"/>
      <c r="D14" s="35"/>
      <c r="E14" s="35"/>
      <c r="F14" s="105"/>
      <c r="G14" s="106"/>
      <c r="H14" s="107"/>
      <c r="I14" s="106"/>
      <c r="J14" s="108"/>
      <c r="K14" s="105"/>
      <c r="L14" s="105"/>
      <c r="M14" s="68"/>
      <c r="O14" s="274" t="str">
        <f>IF('参加数(様式3)'!B6="","",'参加数(様式3)'!B6)</f>
        <v>200m</v>
      </c>
      <c r="P14" s="274"/>
      <c r="Q14" s="275">
        <f t="shared" si="0"/>
        <v>0</v>
      </c>
    </row>
    <row r="15" spans="1:17" s="5" customFormat="1" ht="17.25" customHeight="1">
      <c r="A15" s="42">
        <v>3</v>
      </c>
      <c r="B15" s="35"/>
      <c r="C15" s="35"/>
      <c r="D15" s="35"/>
      <c r="E15" s="35"/>
      <c r="F15" s="105"/>
      <c r="G15" s="106"/>
      <c r="H15" s="107"/>
      <c r="I15" s="106"/>
      <c r="J15" s="108"/>
      <c r="K15" s="105"/>
      <c r="L15" s="105"/>
      <c r="M15" s="68"/>
      <c r="O15" s="274" t="str">
        <f>IF('参加数(様式3)'!B7="","",'参加数(様式3)'!B7)</f>
        <v>400m</v>
      </c>
      <c r="P15" s="274"/>
      <c r="Q15" s="275">
        <f t="shared" si="0"/>
        <v>0</v>
      </c>
    </row>
    <row r="16" spans="1:17" s="5" customFormat="1" ht="17.25" customHeight="1">
      <c r="A16" s="42">
        <v>4</v>
      </c>
      <c r="B16" s="35"/>
      <c r="C16" s="35"/>
      <c r="D16" s="35"/>
      <c r="E16" s="35"/>
      <c r="F16" s="105"/>
      <c r="G16" s="106"/>
      <c r="H16" s="107"/>
      <c r="I16" s="106"/>
      <c r="J16" s="108"/>
      <c r="K16" s="105"/>
      <c r="L16" s="105"/>
      <c r="M16" s="68"/>
      <c r="O16" s="274" t="str">
        <f>IF('参加数(様式3)'!B8="","",'参加数(様式3)'!B8)</f>
        <v>800m</v>
      </c>
      <c r="P16" s="274"/>
      <c r="Q16" s="275">
        <f t="shared" si="0"/>
        <v>0</v>
      </c>
    </row>
    <row r="17" spans="1:17" s="5" customFormat="1" ht="17.25" customHeight="1">
      <c r="A17" s="42">
        <v>5</v>
      </c>
      <c r="B17" s="35"/>
      <c r="C17" s="35"/>
      <c r="D17" s="35"/>
      <c r="E17" s="35"/>
      <c r="F17" s="105"/>
      <c r="G17" s="106"/>
      <c r="H17" s="107"/>
      <c r="I17" s="106"/>
      <c r="J17" s="108"/>
      <c r="K17" s="105"/>
      <c r="L17" s="105"/>
      <c r="M17" s="68"/>
      <c r="O17" s="274" t="str">
        <f>IF('参加数(様式3)'!B9="","",'参加数(様式3)'!B9)</f>
        <v>1500m</v>
      </c>
      <c r="P17" s="274"/>
      <c r="Q17" s="275">
        <f t="shared" si="0"/>
        <v>0</v>
      </c>
    </row>
    <row r="18" spans="1:17" s="5" customFormat="1" ht="17.25" customHeight="1">
      <c r="A18" s="42">
        <v>6</v>
      </c>
      <c r="B18" s="35"/>
      <c r="C18" s="35"/>
      <c r="D18" s="35"/>
      <c r="E18" s="35"/>
      <c r="F18" s="105"/>
      <c r="G18" s="106"/>
      <c r="H18" s="107"/>
      <c r="I18" s="106"/>
      <c r="J18" s="108"/>
      <c r="K18" s="105"/>
      <c r="L18" s="105"/>
      <c r="M18" s="68"/>
      <c r="O18" s="274" t="str">
        <f>IF('参加数(様式3)'!B10="","",'参加数(様式3)'!B10)</f>
        <v>5000m</v>
      </c>
      <c r="P18" s="274"/>
      <c r="Q18" s="275">
        <f t="shared" si="0"/>
        <v>0</v>
      </c>
    </row>
    <row r="19" spans="1:17" s="5" customFormat="1" ht="17.25" customHeight="1">
      <c r="A19" s="42">
        <v>7</v>
      </c>
      <c r="B19" s="35"/>
      <c r="C19" s="35"/>
      <c r="D19" s="35"/>
      <c r="E19" s="35"/>
      <c r="F19" s="105"/>
      <c r="G19" s="106"/>
      <c r="H19" s="107"/>
      <c r="I19" s="106"/>
      <c r="J19" s="108"/>
      <c r="K19" s="105"/>
      <c r="L19" s="105"/>
      <c r="M19" s="68"/>
      <c r="O19" s="274" t="str">
        <f>IF('参加数(様式3)'!B11="","",'参加数(様式3)'!B11)</f>
        <v>110mH</v>
      </c>
      <c r="P19" s="274"/>
      <c r="Q19" s="275">
        <f t="shared" si="0"/>
        <v>0</v>
      </c>
    </row>
    <row r="20" spans="1:17" s="5" customFormat="1" ht="17.25" customHeight="1">
      <c r="A20" s="42">
        <v>8</v>
      </c>
      <c r="B20" s="35"/>
      <c r="C20" s="35"/>
      <c r="D20" s="35"/>
      <c r="E20" s="35"/>
      <c r="F20" s="105"/>
      <c r="G20" s="106"/>
      <c r="H20" s="107"/>
      <c r="I20" s="106"/>
      <c r="J20" s="108"/>
      <c r="K20" s="105"/>
      <c r="L20" s="105"/>
      <c r="M20" s="68"/>
      <c r="O20" s="274" t="str">
        <f>IF('参加数(様式3)'!B12="","",'参加数(様式3)'!B12)</f>
        <v>400mH</v>
      </c>
      <c r="P20" s="274"/>
      <c r="Q20" s="275">
        <f t="shared" si="0"/>
        <v>0</v>
      </c>
    </row>
    <row r="21" spans="1:17" s="5" customFormat="1" ht="17.25" customHeight="1">
      <c r="A21" s="42">
        <v>9</v>
      </c>
      <c r="B21" s="35"/>
      <c r="C21" s="35"/>
      <c r="D21" s="35"/>
      <c r="E21" s="35"/>
      <c r="F21" s="105"/>
      <c r="G21" s="106"/>
      <c r="H21" s="107"/>
      <c r="I21" s="106"/>
      <c r="J21" s="108"/>
      <c r="K21" s="105"/>
      <c r="L21" s="105"/>
      <c r="M21" s="68"/>
      <c r="O21" s="274" t="str">
        <f>IF('参加数(様式3)'!B13="","",'参加数(様式3)'!B13)</f>
        <v>3000mSC</v>
      </c>
      <c r="P21" s="274"/>
      <c r="Q21" s="275">
        <f t="shared" si="0"/>
        <v>0</v>
      </c>
    </row>
    <row r="22" spans="1:17" s="5" customFormat="1" ht="17.25" customHeight="1">
      <c r="A22" s="42">
        <v>10</v>
      </c>
      <c r="B22" s="35"/>
      <c r="C22" s="35"/>
      <c r="D22" s="35"/>
      <c r="E22" s="35"/>
      <c r="F22" s="105"/>
      <c r="G22" s="106"/>
      <c r="H22" s="107"/>
      <c r="I22" s="106"/>
      <c r="J22" s="108"/>
      <c r="K22" s="105"/>
      <c r="L22" s="105"/>
      <c r="M22" s="68"/>
      <c r="O22" s="274" t="str">
        <f>IF('参加数(様式3)'!B14="","",'参加数(様式3)'!B14)</f>
        <v>5000mW</v>
      </c>
      <c r="P22" s="274"/>
      <c r="Q22" s="275">
        <f t="shared" si="0"/>
        <v>0</v>
      </c>
    </row>
    <row r="23" spans="1:17" s="5" customFormat="1" ht="17.25" customHeight="1">
      <c r="A23" s="42">
        <v>11</v>
      </c>
      <c r="B23" s="35"/>
      <c r="C23" s="35"/>
      <c r="D23" s="35"/>
      <c r="E23" s="35"/>
      <c r="F23" s="105"/>
      <c r="G23" s="106"/>
      <c r="H23" s="107"/>
      <c r="I23" s="106"/>
      <c r="J23" s="108"/>
      <c r="K23" s="105"/>
      <c r="L23" s="105"/>
      <c r="M23" s="68"/>
      <c r="O23" s="274" t="str">
        <f>IF('参加数(様式3)'!B15="","",'参加数(様式3)'!B15)</f>
        <v>走高跳</v>
      </c>
      <c r="P23" s="274"/>
      <c r="Q23" s="275">
        <f t="shared" si="0"/>
        <v>0</v>
      </c>
    </row>
    <row r="24" spans="1:17" s="5" customFormat="1" ht="17.25" customHeight="1">
      <c r="A24" s="42">
        <v>12</v>
      </c>
      <c r="B24" s="35"/>
      <c r="C24" s="35"/>
      <c r="D24" s="35"/>
      <c r="E24" s="35"/>
      <c r="F24" s="105"/>
      <c r="G24" s="106"/>
      <c r="H24" s="107"/>
      <c r="I24" s="106"/>
      <c r="J24" s="108"/>
      <c r="K24" s="105"/>
      <c r="L24" s="105"/>
      <c r="M24" s="68"/>
      <c r="O24" s="274" t="str">
        <f>IF('参加数(様式3)'!B16="","",'参加数(様式3)'!B16)</f>
        <v>棒高跳</v>
      </c>
      <c r="P24" s="274"/>
      <c r="Q24" s="275">
        <f t="shared" si="0"/>
        <v>0</v>
      </c>
    </row>
    <row r="25" spans="1:17" s="5" customFormat="1" ht="17.25" customHeight="1">
      <c r="A25" s="42">
        <v>13</v>
      </c>
      <c r="B25" s="35"/>
      <c r="C25" s="35"/>
      <c r="D25" s="35"/>
      <c r="E25" s="35"/>
      <c r="F25" s="105"/>
      <c r="G25" s="106"/>
      <c r="H25" s="107"/>
      <c r="I25" s="106"/>
      <c r="J25" s="108"/>
      <c r="K25" s="105"/>
      <c r="L25" s="105"/>
      <c r="M25" s="68"/>
      <c r="O25" s="274" t="str">
        <f>IF('参加数(様式3)'!B17="","",'参加数(様式3)'!B17)</f>
        <v>走幅跳</v>
      </c>
      <c r="P25" s="274"/>
      <c r="Q25" s="275">
        <f t="shared" si="0"/>
        <v>0</v>
      </c>
    </row>
    <row r="26" spans="1:17" s="5" customFormat="1" ht="17.25" customHeight="1">
      <c r="A26" s="42">
        <v>14</v>
      </c>
      <c r="B26" s="35"/>
      <c r="C26" s="35"/>
      <c r="D26" s="35"/>
      <c r="E26" s="35"/>
      <c r="F26" s="105"/>
      <c r="G26" s="106"/>
      <c r="H26" s="107"/>
      <c r="I26" s="106"/>
      <c r="J26" s="108"/>
      <c r="K26" s="105"/>
      <c r="L26" s="105"/>
      <c r="M26" s="68"/>
      <c r="O26" s="274" t="str">
        <f>IF('参加数(様式3)'!B18="","",'参加数(様式3)'!B18)</f>
        <v>三段跳</v>
      </c>
      <c r="P26" s="274"/>
      <c r="Q26" s="275">
        <f t="shared" si="0"/>
        <v>0</v>
      </c>
    </row>
    <row r="27" spans="1:17" s="5" customFormat="1" ht="17.25" customHeight="1">
      <c r="A27" s="42">
        <v>15</v>
      </c>
      <c r="B27" s="35"/>
      <c r="C27" s="35"/>
      <c r="D27" s="35"/>
      <c r="E27" s="35"/>
      <c r="F27" s="105"/>
      <c r="G27" s="106"/>
      <c r="H27" s="107"/>
      <c r="I27" s="106"/>
      <c r="J27" s="108"/>
      <c r="K27" s="105"/>
      <c r="L27" s="105"/>
      <c r="M27" s="68"/>
      <c r="O27" s="274" t="str">
        <f>IF('参加数(様式3)'!B19="","",'参加数(様式3)'!B19)</f>
        <v>砲丸投⑦</v>
      </c>
      <c r="P27" s="274"/>
      <c r="Q27" s="275">
        <f t="shared" si="0"/>
        <v>0</v>
      </c>
    </row>
    <row r="28" spans="1:17" s="5" customFormat="1" ht="17.25" customHeight="1">
      <c r="A28" s="42">
        <v>16</v>
      </c>
      <c r="B28" s="35"/>
      <c r="C28" s="35"/>
      <c r="D28" s="35"/>
      <c r="E28" s="35"/>
      <c r="F28" s="105"/>
      <c r="G28" s="106"/>
      <c r="H28" s="107"/>
      <c r="I28" s="106"/>
      <c r="J28" s="108"/>
      <c r="K28" s="105"/>
      <c r="L28" s="105"/>
      <c r="M28" s="68"/>
      <c r="O28" s="274" t="str">
        <f>IF('参加数(様式3)'!B20="","",'参加数(様式3)'!B20)</f>
        <v>Ｊ砲丸投⑥</v>
      </c>
      <c r="P28" s="274"/>
      <c r="Q28" s="275">
        <f t="shared" si="0"/>
        <v>0</v>
      </c>
    </row>
    <row r="29" spans="1:17" s="5" customFormat="1" ht="17.25" customHeight="1">
      <c r="A29" s="42">
        <v>17</v>
      </c>
      <c r="B29" s="35"/>
      <c r="C29" s="35"/>
      <c r="D29" s="35"/>
      <c r="E29" s="35"/>
      <c r="F29" s="105"/>
      <c r="G29" s="106"/>
      <c r="H29" s="107"/>
      <c r="I29" s="106"/>
      <c r="J29" s="108"/>
      <c r="K29" s="105"/>
      <c r="L29" s="105"/>
      <c r="M29" s="68"/>
      <c r="O29" s="274" t="str">
        <f>IF('参加数(様式3)'!B21="","",'参加数(様式3)'!B21)</f>
        <v>円盤投②</v>
      </c>
      <c r="P29" s="274"/>
      <c r="Q29" s="275">
        <f t="shared" si="0"/>
        <v>0</v>
      </c>
    </row>
    <row r="30" spans="1:17" s="5" customFormat="1" ht="17.25" customHeight="1">
      <c r="A30" s="42">
        <v>18</v>
      </c>
      <c r="B30" s="35"/>
      <c r="C30" s="35"/>
      <c r="D30" s="35"/>
      <c r="E30" s="35"/>
      <c r="F30" s="105"/>
      <c r="G30" s="106"/>
      <c r="H30" s="107"/>
      <c r="I30" s="106"/>
      <c r="J30" s="108"/>
      <c r="K30" s="105"/>
      <c r="L30" s="105"/>
      <c r="M30" s="68"/>
      <c r="O30" s="274" t="str">
        <f>IF('参加数(様式3)'!B22="","",'参加数(様式3)'!B22)</f>
        <v>Ｊ円盤投1.75</v>
      </c>
      <c r="P30" s="274"/>
      <c r="Q30" s="275">
        <f t="shared" si="0"/>
        <v>0</v>
      </c>
    </row>
    <row r="31" spans="1:17" s="5" customFormat="1" ht="17.25" customHeight="1">
      <c r="A31" s="42">
        <v>19</v>
      </c>
      <c r="B31" s="35"/>
      <c r="C31" s="35"/>
      <c r="D31" s="35"/>
      <c r="E31" s="35"/>
      <c r="F31" s="105"/>
      <c r="G31" s="106"/>
      <c r="H31" s="107"/>
      <c r="I31" s="106"/>
      <c r="J31" s="108"/>
      <c r="K31" s="105"/>
      <c r="L31" s="105"/>
      <c r="M31" s="68"/>
      <c r="O31" s="274" t="str">
        <f>IF('参加数(様式3)'!B23="","",'参加数(様式3)'!B23)</f>
        <v>ハンマー投⑦</v>
      </c>
      <c r="P31" s="274"/>
      <c r="Q31" s="275">
        <f t="shared" si="0"/>
        <v>0</v>
      </c>
    </row>
    <row r="32" spans="1:17" s="5" customFormat="1" ht="17.25" customHeight="1">
      <c r="A32" s="42">
        <v>20</v>
      </c>
      <c r="B32" s="35"/>
      <c r="C32" s="35"/>
      <c r="D32" s="35"/>
      <c r="E32" s="35"/>
      <c r="F32" s="105"/>
      <c r="G32" s="106"/>
      <c r="H32" s="107"/>
      <c r="I32" s="106"/>
      <c r="J32" s="108"/>
      <c r="K32" s="105"/>
      <c r="L32" s="105"/>
      <c r="M32" s="68"/>
      <c r="O32" s="274" t="str">
        <f>IF('参加数(様式3)'!B24="","",'参加数(様式3)'!B24)</f>
        <v>Ｊハンマー投⑥</v>
      </c>
      <c r="P32" s="274"/>
      <c r="Q32" s="275">
        <f t="shared" si="0"/>
        <v>0</v>
      </c>
    </row>
    <row r="33" spans="1:17" s="5" customFormat="1" ht="17.25" customHeight="1">
      <c r="A33" s="42">
        <v>21</v>
      </c>
      <c r="B33" s="35"/>
      <c r="C33" s="35"/>
      <c r="D33" s="35"/>
      <c r="E33" s="35"/>
      <c r="F33" s="105"/>
      <c r="G33" s="106"/>
      <c r="H33" s="107"/>
      <c r="I33" s="106"/>
      <c r="J33" s="108"/>
      <c r="K33" s="105"/>
      <c r="L33" s="105"/>
      <c r="M33" s="68"/>
      <c r="O33" s="274" t="str">
        <f>IF('参加数(様式3)'!B25="","",'参加数(様式3)'!B25)</f>
        <v>やり投</v>
      </c>
      <c r="P33" s="274"/>
      <c r="Q33" s="275">
        <f t="shared" si="0"/>
        <v>0</v>
      </c>
    </row>
    <row r="34" spans="1:17" s="5" customFormat="1" ht="17.25" customHeight="1">
      <c r="A34" s="42">
        <v>22</v>
      </c>
      <c r="B34" s="35"/>
      <c r="C34" s="35"/>
      <c r="D34" s="35"/>
      <c r="E34" s="35"/>
      <c r="F34" s="105"/>
      <c r="G34" s="106"/>
      <c r="H34" s="107"/>
      <c r="I34" s="106"/>
      <c r="J34" s="108"/>
      <c r="K34" s="105"/>
      <c r="L34" s="105"/>
      <c r="M34" s="68"/>
      <c r="O34" s="274">
        <f>IF('参加数(様式3)'!B26="","",'参加数(様式3)'!B26)</f>
      </c>
      <c r="P34" s="274"/>
      <c r="Q34" s="275">
        <f t="shared" si="0"/>
        <v>0</v>
      </c>
    </row>
    <row r="35" spans="1:17" s="5" customFormat="1" ht="17.25" customHeight="1">
      <c r="A35" s="42">
        <v>23</v>
      </c>
      <c r="B35" s="35"/>
      <c r="C35" s="35"/>
      <c r="D35" s="35"/>
      <c r="E35" s="35"/>
      <c r="F35" s="105"/>
      <c r="G35" s="106"/>
      <c r="H35" s="107"/>
      <c r="I35" s="106"/>
      <c r="J35" s="108"/>
      <c r="K35" s="105"/>
      <c r="L35" s="105"/>
      <c r="M35" s="68"/>
      <c r="O35" s="274" t="str">
        <f>IF('参加数(様式3)'!B28="","",'参加数(様式3)'!B28)</f>
        <v>B100m</v>
      </c>
      <c r="P35" s="274"/>
      <c r="Q35" s="275">
        <f t="shared" si="0"/>
        <v>0</v>
      </c>
    </row>
    <row r="36" spans="1:17" s="5" customFormat="1" ht="17.25" customHeight="1">
      <c r="A36" s="42">
        <v>24</v>
      </c>
      <c r="B36" s="35"/>
      <c r="C36" s="35"/>
      <c r="D36" s="35"/>
      <c r="E36" s="35"/>
      <c r="F36" s="105"/>
      <c r="G36" s="106"/>
      <c r="H36" s="107"/>
      <c r="I36" s="106"/>
      <c r="J36" s="108"/>
      <c r="K36" s="105"/>
      <c r="L36" s="105"/>
      <c r="M36" s="68"/>
      <c r="O36" s="274" t="str">
        <f>IF('参加数(様式3)'!B29="","",'参加数(様式3)'!B29)</f>
        <v>B3000m</v>
      </c>
      <c r="P36" s="274"/>
      <c r="Q36" s="275">
        <f t="shared" si="0"/>
        <v>0</v>
      </c>
    </row>
    <row r="37" spans="1:17" s="5" customFormat="1" ht="17.25" customHeight="1">
      <c r="A37" s="42">
        <v>25</v>
      </c>
      <c r="B37" s="35"/>
      <c r="C37" s="35"/>
      <c r="D37" s="35"/>
      <c r="E37" s="35"/>
      <c r="F37" s="105"/>
      <c r="G37" s="106"/>
      <c r="H37" s="107"/>
      <c r="I37" s="106"/>
      <c r="J37" s="108"/>
      <c r="K37" s="105"/>
      <c r="L37" s="105"/>
      <c r="M37" s="68"/>
      <c r="O37" s="274" t="str">
        <f>IF('参加数(様式3)'!B30="","",'参加数(様式3)'!B30)</f>
        <v>B砲丸投</v>
      </c>
      <c r="P37" s="274"/>
      <c r="Q37" s="275">
        <f t="shared" si="0"/>
        <v>0</v>
      </c>
    </row>
    <row r="38" spans="1:17" s="5" customFormat="1" ht="17.25" customHeight="1">
      <c r="A38" s="42">
        <v>26</v>
      </c>
      <c r="B38" s="35"/>
      <c r="C38" s="35"/>
      <c r="D38" s="35"/>
      <c r="E38" s="35"/>
      <c r="F38" s="105"/>
      <c r="G38" s="106"/>
      <c r="H38" s="107"/>
      <c r="I38" s="106"/>
      <c r="J38" s="108"/>
      <c r="K38" s="105"/>
      <c r="L38" s="105"/>
      <c r="M38" s="68"/>
      <c r="O38" s="274">
        <f>IF('参加数(様式3)'!B31="","",'参加数(様式3)'!B31)</f>
      </c>
      <c r="P38" s="274"/>
      <c r="Q38" s="275">
        <f t="shared" si="0"/>
        <v>0</v>
      </c>
    </row>
    <row r="39" spans="1:17" s="5" customFormat="1" ht="17.25" customHeight="1">
      <c r="A39" s="42">
        <v>27</v>
      </c>
      <c r="B39" s="35"/>
      <c r="C39" s="35"/>
      <c r="D39" s="35"/>
      <c r="E39" s="35"/>
      <c r="F39" s="105"/>
      <c r="G39" s="106"/>
      <c r="H39" s="107"/>
      <c r="I39" s="106"/>
      <c r="J39" s="108"/>
      <c r="K39" s="105"/>
      <c r="L39" s="105"/>
      <c r="M39" s="68"/>
      <c r="O39" s="274">
        <f>IF('参加数(様式3)'!B32="","",'参加数(様式3)'!B32)</f>
      </c>
      <c r="P39" s="274"/>
      <c r="Q39" s="275">
        <f t="shared" si="0"/>
        <v>0</v>
      </c>
    </row>
    <row r="40" spans="1:17" s="5" customFormat="1" ht="17.25" customHeight="1">
      <c r="A40" s="42">
        <v>28</v>
      </c>
      <c r="B40" s="35"/>
      <c r="C40" s="35"/>
      <c r="D40" s="35"/>
      <c r="E40" s="35"/>
      <c r="F40" s="105"/>
      <c r="G40" s="106"/>
      <c r="H40" s="107"/>
      <c r="I40" s="106"/>
      <c r="J40" s="108"/>
      <c r="K40" s="105"/>
      <c r="L40" s="105"/>
      <c r="M40" s="68"/>
      <c r="O40" s="274">
        <f>IF('参加数(様式3)'!B33="","",'参加数(様式3)'!B33)</f>
      </c>
      <c r="P40" s="274"/>
      <c r="Q40" s="275">
        <f t="shared" si="0"/>
        <v>0</v>
      </c>
    </row>
    <row r="41" spans="1:17" s="5" customFormat="1" ht="17.25" customHeight="1">
      <c r="A41" s="42">
        <v>29</v>
      </c>
      <c r="B41" s="35"/>
      <c r="C41" s="35"/>
      <c r="D41" s="35"/>
      <c r="E41" s="35"/>
      <c r="F41" s="105"/>
      <c r="G41" s="106"/>
      <c r="H41" s="107"/>
      <c r="I41" s="106"/>
      <c r="J41" s="108"/>
      <c r="K41" s="105"/>
      <c r="L41" s="105"/>
      <c r="M41" s="68"/>
      <c r="O41" s="274"/>
      <c r="P41" s="274"/>
      <c r="Q41" s="275">
        <f t="shared" si="0"/>
        <v>0</v>
      </c>
    </row>
    <row r="42" spans="1:17" s="5" customFormat="1" ht="17.25" customHeight="1">
      <c r="A42" s="42">
        <v>30</v>
      </c>
      <c r="B42" s="35"/>
      <c r="C42" s="35"/>
      <c r="D42" s="35"/>
      <c r="E42" s="35"/>
      <c r="F42" s="105"/>
      <c r="G42" s="106"/>
      <c r="H42" s="107"/>
      <c r="I42" s="106"/>
      <c r="J42" s="108"/>
      <c r="K42" s="105"/>
      <c r="L42" s="105"/>
      <c r="M42" s="68"/>
      <c r="O42" s="274"/>
      <c r="P42" s="274"/>
      <c r="Q42" s="275">
        <f t="shared" si="0"/>
        <v>0</v>
      </c>
    </row>
    <row r="43" spans="1:17" s="5" customFormat="1" ht="17.25" customHeight="1">
      <c r="A43" s="42">
        <v>31</v>
      </c>
      <c r="B43" s="35"/>
      <c r="C43" s="35"/>
      <c r="D43" s="35"/>
      <c r="E43" s="35"/>
      <c r="F43" s="105"/>
      <c r="G43" s="106"/>
      <c r="H43" s="107"/>
      <c r="I43" s="106"/>
      <c r="J43" s="108"/>
      <c r="K43" s="105"/>
      <c r="L43" s="105"/>
      <c r="M43" s="68"/>
      <c r="O43" s="274"/>
      <c r="P43" s="274"/>
      <c r="Q43" s="275">
        <f t="shared" si="0"/>
        <v>0</v>
      </c>
    </row>
    <row r="44" spans="1:17" s="5" customFormat="1" ht="17.25" customHeight="1">
      <c r="A44" s="42">
        <v>32</v>
      </c>
      <c r="B44" s="35"/>
      <c r="C44" s="35"/>
      <c r="D44" s="35"/>
      <c r="E44" s="35"/>
      <c r="F44" s="105"/>
      <c r="G44" s="106"/>
      <c r="H44" s="107"/>
      <c r="I44" s="106"/>
      <c r="J44" s="108"/>
      <c r="K44" s="105"/>
      <c r="L44" s="105"/>
      <c r="M44" s="68"/>
      <c r="O44" s="274"/>
      <c r="P44" s="274"/>
      <c r="Q44" s="275">
        <f t="shared" si="0"/>
        <v>0</v>
      </c>
    </row>
    <row r="45" spans="1:17" s="5" customFormat="1" ht="17.25" customHeight="1">
      <c r="A45" s="42">
        <v>33</v>
      </c>
      <c r="B45" s="35"/>
      <c r="C45" s="35"/>
      <c r="D45" s="35"/>
      <c r="E45" s="35"/>
      <c r="F45" s="105"/>
      <c r="G45" s="106"/>
      <c r="H45" s="107"/>
      <c r="I45" s="106"/>
      <c r="J45" s="108"/>
      <c r="K45" s="105"/>
      <c r="L45" s="105"/>
      <c r="M45" s="68"/>
      <c r="O45" s="274"/>
      <c r="P45" s="274"/>
      <c r="Q45" s="275">
        <f t="shared" si="0"/>
        <v>0</v>
      </c>
    </row>
    <row r="46" spans="1:17" s="5" customFormat="1" ht="17.25" customHeight="1">
      <c r="A46" s="42">
        <v>34</v>
      </c>
      <c r="B46" s="35"/>
      <c r="C46" s="35"/>
      <c r="D46" s="35"/>
      <c r="E46" s="35"/>
      <c r="F46" s="105"/>
      <c r="G46" s="106"/>
      <c r="H46" s="107"/>
      <c r="I46" s="106"/>
      <c r="J46" s="108"/>
      <c r="K46" s="105"/>
      <c r="L46" s="105"/>
      <c r="M46" s="68"/>
      <c r="O46" s="274"/>
      <c r="P46" s="274"/>
      <c r="Q46" s="275">
        <f t="shared" si="0"/>
        <v>0</v>
      </c>
    </row>
    <row r="47" spans="1:17" s="5" customFormat="1" ht="17.25" customHeight="1">
      <c r="A47" s="42">
        <v>35</v>
      </c>
      <c r="B47" s="35"/>
      <c r="C47" s="35"/>
      <c r="D47" s="35"/>
      <c r="E47" s="35"/>
      <c r="F47" s="105"/>
      <c r="G47" s="106"/>
      <c r="H47" s="107"/>
      <c r="I47" s="106"/>
      <c r="J47" s="108"/>
      <c r="K47" s="105"/>
      <c r="L47" s="105"/>
      <c r="M47" s="68"/>
      <c r="O47" s="274"/>
      <c r="P47" s="274"/>
      <c r="Q47" s="275">
        <f t="shared" si="0"/>
        <v>0</v>
      </c>
    </row>
    <row r="48" spans="1:17" s="5" customFormat="1" ht="17.25" customHeight="1">
      <c r="A48" s="42">
        <v>36</v>
      </c>
      <c r="B48" s="35"/>
      <c r="C48" s="35"/>
      <c r="D48" s="35"/>
      <c r="E48" s="35"/>
      <c r="F48" s="105"/>
      <c r="G48" s="106"/>
      <c r="H48" s="107"/>
      <c r="I48" s="106"/>
      <c r="J48" s="108"/>
      <c r="K48" s="105"/>
      <c r="L48" s="105"/>
      <c r="M48" s="68"/>
      <c r="O48" s="274"/>
      <c r="P48" s="274"/>
      <c r="Q48" s="275">
        <f t="shared" si="0"/>
        <v>0</v>
      </c>
    </row>
    <row r="49" spans="1:17" s="5" customFormat="1" ht="17.25" customHeight="1">
      <c r="A49" s="42">
        <v>37</v>
      </c>
      <c r="B49" s="35"/>
      <c r="C49" s="35"/>
      <c r="D49" s="35"/>
      <c r="E49" s="35"/>
      <c r="F49" s="105"/>
      <c r="G49" s="106"/>
      <c r="H49" s="107"/>
      <c r="I49" s="106"/>
      <c r="J49" s="108"/>
      <c r="K49" s="105"/>
      <c r="L49" s="105"/>
      <c r="M49" s="68"/>
      <c r="O49" s="274"/>
      <c r="P49" s="274"/>
      <c r="Q49" s="275">
        <f t="shared" si="0"/>
        <v>0</v>
      </c>
    </row>
    <row r="50" spans="1:17" s="5" customFormat="1" ht="17.25" customHeight="1">
      <c r="A50" s="42">
        <v>38</v>
      </c>
      <c r="B50" s="35"/>
      <c r="C50" s="35"/>
      <c r="D50" s="35"/>
      <c r="E50" s="35"/>
      <c r="F50" s="105"/>
      <c r="G50" s="106"/>
      <c r="H50" s="107"/>
      <c r="I50" s="106"/>
      <c r="J50" s="108"/>
      <c r="K50" s="105"/>
      <c r="L50" s="105"/>
      <c r="M50" s="68"/>
      <c r="O50" s="274"/>
      <c r="P50" s="274"/>
      <c r="Q50" s="275">
        <f t="shared" si="0"/>
        <v>0</v>
      </c>
    </row>
    <row r="51" spans="1:17" s="5" customFormat="1" ht="17.25" customHeight="1">
      <c r="A51" s="42">
        <v>39</v>
      </c>
      <c r="B51" s="35"/>
      <c r="C51" s="35"/>
      <c r="D51" s="35"/>
      <c r="E51" s="35"/>
      <c r="F51" s="105"/>
      <c r="G51" s="106"/>
      <c r="H51" s="107"/>
      <c r="I51" s="106"/>
      <c r="J51" s="108"/>
      <c r="K51" s="105"/>
      <c r="L51" s="105"/>
      <c r="M51" s="68"/>
      <c r="O51" s="274"/>
      <c r="P51" s="274"/>
      <c r="Q51" s="275">
        <f t="shared" si="0"/>
        <v>0</v>
      </c>
    </row>
    <row r="52" spans="1:17" s="5" customFormat="1" ht="17.25" customHeight="1">
      <c r="A52" s="42">
        <v>40</v>
      </c>
      <c r="B52" s="35"/>
      <c r="C52" s="35"/>
      <c r="D52" s="35"/>
      <c r="E52" s="35"/>
      <c r="F52" s="105"/>
      <c r="G52" s="106"/>
      <c r="H52" s="107"/>
      <c r="I52" s="106"/>
      <c r="J52" s="108"/>
      <c r="K52" s="105"/>
      <c r="L52" s="105"/>
      <c r="M52" s="68"/>
      <c r="O52" s="274"/>
      <c r="P52" s="274"/>
      <c r="Q52" s="275">
        <f t="shared" si="0"/>
        <v>0</v>
      </c>
    </row>
    <row r="53" spans="15:17" ht="12" customHeight="1">
      <c r="O53" s="275"/>
      <c r="P53" s="276"/>
      <c r="Q53" s="275"/>
    </row>
    <row r="54" spans="3:17" ht="18.75" customHeight="1">
      <c r="C54" s="2"/>
      <c r="D54" s="2"/>
      <c r="F54" s="2"/>
      <c r="G54" s="2"/>
      <c r="J54" s="2"/>
      <c r="O54" s="275"/>
      <c r="P54" s="275"/>
      <c r="Q54" s="275"/>
    </row>
    <row r="55" spans="3:17" ht="18.75" customHeight="1">
      <c r="C55" s="2"/>
      <c r="D55" s="2"/>
      <c r="F55" s="2"/>
      <c r="G55" s="2"/>
      <c r="J55" s="2"/>
      <c r="O55" s="275"/>
      <c r="P55" s="275"/>
      <c r="Q55" s="275"/>
    </row>
    <row r="56" spans="3:17" ht="18.75" customHeight="1">
      <c r="C56" s="2"/>
      <c r="D56" s="2"/>
      <c r="F56" s="2"/>
      <c r="G56" s="2"/>
      <c r="J56" s="2"/>
      <c r="O56" s="275"/>
      <c r="P56" s="275"/>
      <c r="Q56" s="275"/>
    </row>
    <row r="57" spans="3:17" ht="20.25" customHeight="1">
      <c r="C57" s="2"/>
      <c r="D57" s="2"/>
      <c r="F57" s="2"/>
      <c r="G57" s="2"/>
      <c r="J57" s="2"/>
      <c r="O57" s="275"/>
      <c r="P57" s="275"/>
      <c r="Q57" s="275"/>
    </row>
    <row r="58" spans="15:17" ht="12">
      <c r="O58" s="275"/>
      <c r="P58" s="275"/>
      <c r="Q58" s="275"/>
    </row>
    <row r="59" spans="15:17" ht="13.5">
      <c r="O59" s="275"/>
      <c r="P59" s="276"/>
      <c r="Q59" s="275"/>
    </row>
    <row r="60" spans="15:17" ht="13.5">
      <c r="O60" s="275"/>
      <c r="P60" s="276"/>
      <c r="Q60" s="275"/>
    </row>
  </sheetData>
  <sheetProtection sheet="1" selectLockedCells="1"/>
  <mergeCells count="13">
    <mergeCell ref="C2:E2"/>
    <mergeCell ref="G3:H3"/>
    <mergeCell ref="I3:L3"/>
    <mergeCell ref="A1:B1"/>
    <mergeCell ref="C1:E1"/>
    <mergeCell ref="G1:H1"/>
    <mergeCell ref="K10:L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$O$12:$O$39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67"/>
  <sheetViews>
    <sheetView showGridLines="0" zoomScalePageLayoutView="0" workbookViewId="0" topLeftCell="A1">
      <pane xSplit="6" ySplit="12" topLeftCell="G13" activePane="bottomRight" state="frozen"/>
      <selection pane="topLeft" activeCell="I1" sqref="I1"/>
      <selection pane="topRight" activeCell="I1" sqref="I1"/>
      <selection pane="bottomLeft" activeCell="I1" sqref="I1"/>
      <selection pane="bottomRight" activeCell="E7" sqref="E7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1.625" style="1" customWidth="1"/>
    <col min="4" max="4" width="11.00390625" style="1" customWidth="1"/>
    <col min="5" max="5" width="12.625" style="2" customWidth="1"/>
    <col min="6" max="6" width="4.00390625" style="20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75390625" style="2" customWidth="1"/>
    <col min="15" max="17" width="8.125" style="2" customWidth="1"/>
    <col min="18" max="18" width="7.625" style="2" customWidth="1"/>
    <col min="19" max="16384" width="9.00390625" style="2" customWidth="1"/>
  </cols>
  <sheetData>
    <row r="1" spans="1:8" ht="26.25" customHeight="1" thickBot="1">
      <c r="A1" s="306" t="s">
        <v>318</v>
      </c>
      <c r="B1" s="307"/>
      <c r="C1" s="322" t="s">
        <v>390</v>
      </c>
      <c r="D1" s="323"/>
      <c r="E1" s="324"/>
      <c r="F1" s="22"/>
      <c r="G1" s="313" t="s">
        <v>364</v>
      </c>
      <c r="H1" s="313"/>
    </row>
    <row r="2" spans="3:9" ht="15.75" customHeight="1" thickBot="1">
      <c r="C2" s="327">
        <f>IF(C1="","大会名が未入力です。","")</f>
      </c>
      <c r="D2" s="327"/>
      <c r="E2" s="327"/>
      <c r="F2" s="75"/>
      <c r="I2" s="80"/>
    </row>
    <row r="3" spans="1:12" ht="20.25" customHeight="1" thickBot="1">
      <c r="A3" s="320" t="s">
        <v>319</v>
      </c>
      <c r="B3" s="321"/>
      <c r="C3" s="325">
        <f>IF('申込必要事項'!D5="","",'申込必要事項'!D5)</f>
      </c>
      <c r="D3" s="326"/>
      <c r="E3" s="167"/>
      <c r="F3" s="168" t="s">
        <v>353</v>
      </c>
      <c r="G3" s="316">
        <f>IF('申込必要事項'!D10="","",'申込必要事項'!D10)</f>
      </c>
      <c r="H3" s="316"/>
      <c r="I3" s="319">
        <f>IF('申込必要事項'!D11="","",'申込必要事項'!D11)</f>
      </c>
      <c r="J3" s="319"/>
      <c r="K3" s="319"/>
      <c r="L3" s="319"/>
    </row>
    <row r="4" spans="1:12" ht="6" customHeight="1" thickBot="1">
      <c r="A4" s="92"/>
      <c r="B4" s="92"/>
      <c r="C4" s="93"/>
      <c r="D4" s="75"/>
      <c r="E4" s="75"/>
      <c r="F4" s="75"/>
      <c r="J4" s="94"/>
      <c r="K4" s="94"/>
      <c r="L4" s="94"/>
    </row>
    <row r="5" spans="1:17" ht="13.5" customHeight="1">
      <c r="A5" s="92"/>
      <c r="B5" s="92"/>
      <c r="C5" s="71" t="s">
        <v>327</v>
      </c>
      <c r="D5" s="116" t="s">
        <v>328</v>
      </c>
      <c r="E5" s="117">
        <f>COUNTIF($Q$13:$Q$52,1)</f>
        <v>0</v>
      </c>
      <c r="F5" s="118" t="s">
        <v>330</v>
      </c>
      <c r="G5" s="118" t="s">
        <v>335</v>
      </c>
      <c r="H5" s="270" t="str">
        <f>IF(ISERROR(HLOOKUP('申込必要事項'!$D$8,$O$5:$Q$8,2,FALSE))=TRUE,"種別未選択",HLOOKUP('申込必要事項'!$D$8,$O$5:$Q$8,2,FALSE))</f>
        <v>種別未選択</v>
      </c>
      <c r="I5" s="119" t="s">
        <v>332</v>
      </c>
      <c r="J5" s="120">
        <f>IF(E5=0,"",E5*H5)</f>
      </c>
      <c r="K5" s="121" t="s">
        <v>334</v>
      </c>
      <c r="L5" s="94"/>
      <c r="N5" s="257"/>
      <c r="O5" s="258" t="s">
        <v>206</v>
      </c>
      <c r="P5" s="259" t="s">
        <v>427</v>
      </c>
      <c r="Q5" s="258" t="s">
        <v>423</v>
      </c>
    </row>
    <row r="6" spans="1:17" ht="13.5" customHeight="1">
      <c r="A6" s="92"/>
      <c r="B6" s="92"/>
      <c r="C6" s="265">
        <f>IF('申込必要事項'!D8="リストから選択","","【 "&amp;'申込必要事項'!D8&amp;" 】")</f>
      </c>
      <c r="D6" s="122" t="s">
        <v>329</v>
      </c>
      <c r="E6" s="123">
        <f>COUNTIF($Q$13:$Q$52,2)</f>
        <v>0</v>
      </c>
      <c r="F6" s="124" t="s">
        <v>330</v>
      </c>
      <c r="G6" s="124" t="s">
        <v>335</v>
      </c>
      <c r="H6" s="271" t="str">
        <f>IF(ISERROR(HLOOKUP('申込必要事項'!$D$8,$O$5:$Q$8,3,FALSE))=TRUE,"種別未選択",HLOOKUP('申込必要事項'!$D$8,$O$5:$Q$8,3,FALSE))</f>
        <v>種別未選択</v>
      </c>
      <c r="I6" s="125" t="s">
        <v>332</v>
      </c>
      <c r="J6" s="126">
        <f>IF(E6=0,"",E6*H6)</f>
      </c>
      <c r="K6" s="127" t="s">
        <v>334</v>
      </c>
      <c r="L6" s="94"/>
      <c r="N6" s="258" t="s">
        <v>328</v>
      </c>
      <c r="O6" s="260">
        <v>700</v>
      </c>
      <c r="P6" s="261">
        <v>1000</v>
      </c>
      <c r="Q6" s="260">
        <v>1200</v>
      </c>
    </row>
    <row r="7" spans="1:17" ht="13.5" customHeight="1" thickBot="1">
      <c r="A7" s="92"/>
      <c r="B7" s="92"/>
      <c r="D7" s="128" t="s">
        <v>337</v>
      </c>
      <c r="E7" s="95"/>
      <c r="F7" s="129" t="s">
        <v>338</v>
      </c>
      <c r="G7" s="129" t="s">
        <v>339</v>
      </c>
      <c r="H7" s="272" t="str">
        <f>IF(ISERROR(HLOOKUP('申込必要事項'!$D$8,$O$5:$Q$8,4,FALSE))=TRUE,"種別未選択",HLOOKUP('申込必要事項'!$D$8,$O$5:$Q$8,4,FALSE))</f>
        <v>種別未選択</v>
      </c>
      <c r="I7" s="130" t="s">
        <v>332</v>
      </c>
      <c r="J7" s="131">
        <f>IF(E7="","",E7*H7)</f>
      </c>
      <c r="K7" s="132" t="s">
        <v>334</v>
      </c>
      <c r="L7" s="94"/>
      <c r="N7" s="258" t="s">
        <v>329</v>
      </c>
      <c r="O7" s="260">
        <v>1000</v>
      </c>
      <c r="P7" s="261">
        <v>1300</v>
      </c>
      <c r="Q7" s="260">
        <v>1500</v>
      </c>
    </row>
    <row r="8" spans="1:17" ht="13.5" customHeight="1" thickBot="1">
      <c r="A8" s="92"/>
      <c r="B8" s="92"/>
      <c r="D8" s="296" t="s">
        <v>340</v>
      </c>
      <c r="E8" s="296"/>
      <c r="F8" s="71"/>
      <c r="G8" s="70"/>
      <c r="H8" s="317" t="s">
        <v>333</v>
      </c>
      <c r="I8" s="318"/>
      <c r="J8" s="154">
        <f>SUM(J5:J7)</f>
        <v>0</v>
      </c>
      <c r="K8" s="133" t="s">
        <v>334</v>
      </c>
      <c r="L8" s="94"/>
      <c r="N8" s="258" t="s">
        <v>424</v>
      </c>
      <c r="O8" s="260">
        <v>1000</v>
      </c>
      <c r="P8" s="261">
        <v>1500</v>
      </c>
      <c r="Q8" s="260">
        <v>2000</v>
      </c>
    </row>
    <row r="9" spans="1:12" ht="7.5" customHeight="1">
      <c r="A9" s="92"/>
      <c r="B9" s="92"/>
      <c r="C9" s="93"/>
      <c r="D9" s="75"/>
      <c r="E9" s="75"/>
      <c r="F9" s="75"/>
      <c r="J9" s="94"/>
      <c r="K9" s="94"/>
      <c r="L9" s="94"/>
    </row>
    <row r="10" spans="1:12" ht="15.75" customHeight="1">
      <c r="A10" s="181"/>
      <c r="B10" s="247" t="s">
        <v>400</v>
      </c>
      <c r="G10" s="314" t="s">
        <v>309</v>
      </c>
      <c r="H10" s="314"/>
      <c r="I10" s="315" t="s">
        <v>310</v>
      </c>
      <c r="J10" s="315"/>
      <c r="K10" s="312" t="s">
        <v>320</v>
      </c>
      <c r="L10" s="312"/>
    </row>
    <row r="11" spans="1:17" s="23" customFormat="1" ht="15.75" customHeight="1">
      <c r="A11" s="26" t="s">
        <v>197</v>
      </c>
      <c r="B11" s="26" t="s">
        <v>316</v>
      </c>
      <c r="C11" s="26" t="s">
        <v>198</v>
      </c>
      <c r="D11" s="26" t="s">
        <v>303</v>
      </c>
      <c r="E11" s="43" t="s">
        <v>311</v>
      </c>
      <c r="F11" s="26" t="s">
        <v>199</v>
      </c>
      <c r="G11" s="109" t="s">
        <v>227</v>
      </c>
      <c r="H11" s="110" t="s">
        <v>313</v>
      </c>
      <c r="I11" s="111" t="s">
        <v>227</v>
      </c>
      <c r="J11" s="112" t="s">
        <v>313</v>
      </c>
      <c r="K11" s="134" t="s">
        <v>306</v>
      </c>
      <c r="L11" s="134" t="s">
        <v>307</v>
      </c>
      <c r="M11" s="2"/>
      <c r="Q11" s="2"/>
    </row>
    <row r="12" spans="1:17" s="5" customFormat="1" ht="15.75" customHeight="1">
      <c r="A12" s="155" t="s">
        <v>224</v>
      </c>
      <c r="B12" s="156">
        <v>500</v>
      </c>
      <c r="C12" s="157" t="s">
        <v>302</v>
      </c>
      <c r="D12" s="157" t="s">
        <v>322</v>
      </c>
      <c r="E12" s="157" t="s">
        <v>355</v>
      </c>
      <c r="F12" s="158"/>
      <c r="G12" s="157" t="s">
        <v>323</v>
      </c>
      <c r="H12" s="159" t="s">
        <v>324</v>
      </c>
      <c r="I12" s="157" t="s">
        <v>325</v>
      </c>
      <c r="J12" s="160" t="s">
        <v>326</v>
      </c>
      <c r="K12" s="158"/>
      <c r="L12" s="158" t="s">
        <v>321</v>
      </c>
      <c r="M12" s="2"/>
      <c r="Q12" s="2"/>
    </row>
    <row r="13" spans="1:17" s="5" customFormat="1" ht="17.25" customHeight="1">
      <c r="A13" s="42">
        <v>1</v>
      </c>
      <c r="B13" s="67"/>
      <c r="C13" s="66"/>
      <c r="D13" s="67"/>
      <c r="E13" s="67"/>
      <c r="F13" s="113"/>
      <c r="G13" s="114"/>
      <c r="H13" s="115"/>
      <c r="I13" s="114"/>
      <c r="J13" s="115"/>
      <c r="K13" s="113"/>
      <c r="L13" s="113"/>
      <c r="M13" s="2"/>
      <c r="O13" s="274" t="str">
        <f>IF('参加数(様式3)'!E5="","",'参加数(様式3)'!E5)</f>
        <v>100m</v>
      </c>
      <c r="P13" s="274"/>
      <c r="Q13" s="275">
        <f aca="true" t="shared" si="0" ref="Q13:Q52">COUNTA(G13,I13)</f>
        <v>0</v>
      </c>
    </row>
    <row r="14" spans="1:17" s="5" customFormat="1" ht="17.25" customHeight="1">
      <c r="A14" s="42">
        <v>2</v>
      </c>
      <c r="B14" s="67"/>
      <c r="C14" s="66"/>
      <c r="D14" s="67"/>
      <c r="E14" s="67"/>
      <c r="F14" s="113"/>
      <c r="G14" s="114"/>
      <c r="H14" s="115"/>
      <c r="I14" s="114"/>
      <c r="J14" s="115"/>
      <c r="K14" s="113"/>
      <c r="L14" s="113"/>
      <c r="M14" s="69"/>
      <c r="O14" s="274" t="str">
        <f>IF('参加数(様式3)'!E6="","",'参加数(様式3)'!E6)</f>
        <v>200m</v>
      </c>
      <c r="P14" s="274"/>
      <c r="Q14" s="275">
        <f t="shared" si="0"/>
        <v>0</v>
      </c>
    </row>
    <row r="15" spans="1:17" s="5" customFormat="1" ht="17.25" customHeight="1">
      <c r="A15" s="42">
        <v>3</v>
      </c>
      <c r="B15" s="67"/>
      <c r="C15" s="66"/>
      <c r="D15" s="67"/>
      <c r="E15" s="67"/>
      <c r="F15" s="113"/>
      <c r="G15" s="114"/>
      <c r="H15" s="115"/>
      <c r="I15" s="114"/>
      <c r="J15" s="115"/>
      <c r="K15" s="113"/>
      <c r="L15" s="113"/>
      <c r="M15" s="69"/>
      <c r="O15" s="274" t="str">
        <f>IF('参加数(様式3)'!E7="","",'参加数(様式3)'!E7)</f>
        <v>400m</v>
      </c>
      <c r="P15" s="274"/>
      <c r="Q15" s="275">
        <f t="shared" si="0"/>
        <v>0</v>
      </c>
    </row>
    <row r="16" spans="1:17" s="5" customFormat="1" ht="17.25" customHeight="1">
      <c r="A16" s="42">
        <v>4</v>
      </c>
      <c r="B16" s="67"/>
      <c r="C16" s="66"/>
      <c r="D16" s="67"/>
      <c r="E16" s="67"/>
      <c r="F16" s="113"/>
      <c r="G16" s="114"/>
      <c r="H16" s="115"/>
      <c r="I16" s="114"/>
      <c r="J16" s="115"/>
      <c r="K16" s="113"/>
      <c r="L16" s="113"/>
      <c r="M16" s="69"/>
      <c r="O16" s="274" t="str">
        <f>IF('参加数(様式3)'!E8="","",'参加数(様式3)'!E8)</f>
        <v>800m</v>
      </c>
      <c r="P16" s="274"/>
      <c r="Q16" s="275">
        <f t="shared" si="0"/>
        <v>0</v>
      </c>
    </row>
    <row r="17" spans="1:17" s="5" customFormat="1" ht="17.25" customHeight="1">
      <c r="A17" s="42">
        <v>5</v>
      </c>
      <c r="B17" s="67"/>
      <c r="C17" s="66"/>
      <c r="D17" s="67"/>
      <c r="E17" s="67"/>
      <c r="F17" s="113"/>
      <c r="G17" s="114"/>
      <c r="H17" s="115"/>
      <c r="I17" s="114"/>
      <c r="J17" s="115"/>
      <c r="K17" s="113"/>
      <c r="L17" s="113"/>
      <c r="M17" s="69"/>
      <c r="O17" s="274" t="str">
        <f>IF('参加数(様式3)'!E9="","",'参加数(様式3)'!E9)</f>
        <v>1500m</v>
      </c>
      <c r="P17" s="274"/>
      <c r="Q17" s="275">
        <f t="shared" si="0"/>
        <v>0</v>
      </c>
    </row>
    <row r="18" spans="1:17" s="5" customFormat="1" ht="17.25" customHeight="1">
      <c r="A18" s="42">
        <v>6</v>
      </c>
      <c r="B18" s="67"/>
      <c r="C18" s="66"/>
      <c r="D18" s="67"/>
      <c r="E18" s="67"/>
      <c r="F18" s="113"/>
      <c r="G18" s="114"/>
      <c r="H18" s="115"/>
      <c r="I18" s="114"/>
      <c r="J18" s="115"/>
      <c r="K18" s="113"/>
      <c r="L18" s="113"/>
      <c r="M18" s="69"/>
      <c r="O18" s="274" t="str">
        <f>IF('参加数(様式3)'!E10="","",'参加数(様式3)'!E10)</f>
        <v>3000m</v>
      </c>
      <c r="P18" s="274"/>
      <c r="Q18" s="275">
        <f t="shared" si="0"/>
        <v>0</v>
      </c>
    </row>
    <row r="19" spans="1:17" s="5" customFormat="1" ht="17.25" customHeight="1">
      <c r="A19" s="42">
        <v>7</v>
      </c>
      <c r="B19" s="67"/>
      <c r="C19" s="66"/>
      <c r="D19" s="67"/>
      <c r="E19" s="67"/>
      <c r="F19" s="113"/>
      <c r="G19" s="114"/>
      <c r="H19" s="115"/>
      <c r="I19" s="114"/>
      <c r="J19" s="115"/>
      <c r="K19" s="113"/>
      <c r="L19" s="113"/>
      <c r="M19" s="69"/>
      <c r="O19" s="274" t="str">
        <f>IF('参加数(様式3)'!E11="","",'参加数(様式3)'!E11)</f>
        <v>100mH</v>
      </c>
      <c r="P19" s="274"/>
      <c r="Q19" s="275">
        <f t="shared" si="0"/>
        <v>0</v>
      </c>
    </row>
    <row r="20" spans="1:17" s="5" customFormat="1" ht="17.25" customHeight="1">
      <c r="A20" s="42">
        <v>8</v>
      </c>
      <c r="B20" s="67"/>
      <c r="C20" s="66"/>
      <c r="D20" s="67"/>
      <c r="E20" s="67"/>
      <c r="F20" s="113"/>
      <c r="G20" s="114"/>
      <c r="H20" s="115"/>
      <c r="I20" s="114"/>
      <c r="J20" s="115"/>
      <c r="K20" s="113"/>
      <c r="L20" s="113"/>
      <c r="M20" s="69"/>
      <c r="O20" s="274" t="str">
        <f>IF('参加数(様式3)'!E12="","",'参加数(様式3)'!E12)</f>
        <v>400mH</v>
      </c>
      <c r="P20" s="274"/>
      <c r="Q20" s="275">
        <f t="shared" si="0"/>
        <v>0</v>
      </c>
    </row>
    <row r="21" spans="1:17" s="5" customFormat="1" ht="17.25" customHeight="1">
      <c r="A21" s="42">
        <v>9</v>
      </c>
      <c r="B21" s="67"/>
      <c r="C21" s="66"/>
      <c r="D21" s="67"/>
      <c r="E21" s="67"/>
      <c r="F21" s="113"/>
      <c r="G21" s="114"/>
      <c r="H21" s="115"/>
      <c r="I21" s="114"/>
      <c r="J21" s="115"/>
      <c r="K21" s="113"/>
      <c r="L21" s="113"/>
      <c r="M21" s="69"/>
      <c r="O21" s="274" t="str">
        <f>IF('参加数(様式3)'!E13="","",'参加数(様式3)'!E13)</f>
        <v>5000mW</v>
      </c>
      <c r="P21" s="274"/>
      <c r="Q21" s="275">
        <f t="shared" si="0"/>
        <v>0</v>
      </c>
    </row>
    <row r="22" spans="1:17" s="5" customFormat="1" ht="17.25" customHeight="1">
      <c r="A22" s="42">
        <v>10</v>
      </c>
      <c r="B22" s="67"/>
      <c r="C22" s="66"/>
      <c r="D22" s="67"/>
      <c r="E22" s="67"/>
      <c r="F22" s="113"/>
      <c r="G22" s="114"/>
      <c r="H22" s="115"/>
      <c r="I22" s="114"/>
      <c r="J22" s="115"/>
      <c r="K22" s="113"/>
      <c r="L22" s="113"/>
      <c r="M22" s="69"/>
      <c r="O22" s="274" t="str">
        <f>IF('参加数(様式3)'!E14="","",'参加数(様式3)'!E14)</f>
        <v>走高跳</v>
      </c>
      <c r="P22" s="274"/>
      <c r="Q22" s="275">
        <f t="shared" si="0"/>
        <v>0</v>
      </c>
    </row>
    <row r="23" spans="1:17" s="5" customFormat="1" ht="17.25" customHeight="1">
      <c r="A23" s="42">
        <v>11</v>
      </c>
      <c r="B23" s="67"/>
      <c r="C23" s="66"/>
      <c r="D23" s="67"/>
      <c r="E23" s="67"/>
      <c r="F23" s="113"/>
      <c r="G23" s="114"/>
      <c r="H23" s="115"/>
      <c r="I23" s="114"/>
      <c r="J23" s="115"/>
      <c r="K23" s="113"/>
      <c r="L23" s="113"/>
      <c r="M23" s="69"/>
      <c r="O23" s="274" t="str">
        <f>IF('参加数(様式3)'!E15="","",'参加数(様式3)'!E15)</f>
        <v>棒高跳</v>
      </c>
      <c r="P23" s="274"/>
      <c r="Q23" s="275">
        <f t="shared" si="0"/>
        <v>0</v>
      </c>
    </row>
    <row r="24" spans="1:17" s="5" customFormat="1" ht="17.25" customHeight="1">
      <c r="A24" s="42">
        <v>12</v>
      </c>
      <c r="B24" s="67"/>
      <c r="C24" s="66"/>
      <c r="D24" s="67"/>
      <c r="E24" s="67"/>
      <c r="F24" s="113"/>
      <c r="G24" s="114"/>
      <c r="H24" s="115"/>
      <c r="I24" s="114"/>
      <c r="J24" s="115"/>
      <c r="K24" s="113"/>
      <c r="L24" s="113"/>
      <c r="M24" s="69"/>
      <c r="O24" s="274" t="str">
        <f>IF('参加数(様式3)'!E16="","",'参加数(様式3)'!E16)</f>
        <v>走幅跳</v>
      </c>
      <c r="P24" s="274"/>
      <c r="Q24" s="275">
        <f t="shared" si="0"/>
        <v>0</v>
      </c>
    </row>
    <row r="25" spans="1:17" s="5" customFormat="1" ht="17.25" customHeight="1">
      <c r="A25" s="42">
        <v>13</v>
      </c>
      <c r="B25" s="67"/>
      <c r="C25" s="66"/>
      <c r="D25" s="67"/>
      <c r="E25" s="67"/>
      <c r="F25" s="113"/>
      <c r="G25" s="114"/>
      <c r="H25" s="115"/>
      <c r="I25" s="114"/>
      <c r="J25" s="115"/>
      <c r="K25" s="113"/>
      <c r="L25" s="113"/>
      <c r="M25" s="69"/>
      <c r="O25" s="274" t="str">
        <f>IF('参加数(様式3)'!E17="","",'参加数(様式3)'!E17)</f>
        <v>三段跳</v>
      </c>
      <c r="P25" s="274"/>
      <c r="Q25" s="275">
        <f t="shared" si="0"/>
        <v>0</v>
      </c>
    </row>
    <row r="26" spans="1:17" s="5" customFormat="1" ht="17.25" customHeight="1">
      <c r="A26" s="42">
        <v>14</v>
      </c>
      <c r="B26" s="67"/>
      <c r="C26" s="66"/>
      <c r="D26" s="67"/>
      <c r="E26" s="67"/>
      <c r="F26" s="113"/>
      <c r="G26" s="114"/>
      <c r="H26" s="115"/>
      <c r="I26" s="114"/>
      <c r="J26" s="115"/>
      <c r="K26" s="113"/>
      <c r="L26" s="113"/>
      <c r="M26" s="69"/>
      <c r="O26" s="274" t="str">
        <f>IF('参加数(様式3)'!E18="","",'参加数(様式3)'!E18)</f>
        <v>砲丸投④</v>
      </c>
      <c r="P26" s="274"/>
      <c r="Q26" s="275">
        <f t="shared" si="0"/>
        <v>0</v>
      </c>
    </row>
    <row r="27" spans="1:17" s="5" customFormat="1" ht="17.25" customHeight="1">
      <c r="A27" s="42">
        <v>15</v>
      </c>
      <c r="B27" s="67"/>
      <c r="C27" s="66"/>
      <c r="D27" s="67"/>
      <c r="E27" s="67"/>
      <c r="F27" s="113"/>
      <c r="G27" s="114"/>
      <c r="H27" s="115"/>
      <c r="I27" s="114"/>
      <c r="J27" s="115"/>
      <c r="K27" s="113"/>
      <c r="L27" s="113"/>
      <c r="M27" s="69"/>
      <c r="O27" s="274" t="str">
        <f>IF('参加数(様式3)'!E19="","",'参加数(様式3)'!E19)</f>
        <v>円盤投①</v>
      </c>
      <c r="P27" s="274"/>
      <c r="Q27" s="275">
        <f t="shared" si="0"/>
        <v>0</v>
      </c>
    </row>
    <row r="28" spans="1:17" s="5" customFormat="1" ht="17.25" customHeight="1">
      <c r="A28" s="42">
        <v>16</v>
      </c>
      <c r="B28" s="67"/>
      <c r="C28" s="66"/>
      <c r="D28" s="67"/>
      <c r="E28" s="67"/>
      <c r="F28" s="113"/>
      <c r="G28" s="114"/>
      <c r="H28" s="115"/>
      <c r="I28" s="114"/>
      <c r="J28" s="115"/>
      <c r="K28" s="113"/>
      <c r="L28" s="113"/>
      <c r="M28" s="69"/>
      <c r="O28" s="274" t="str">
        <f>IF('参加数(様式3)'!E20="","",'参加数(様式3)'!E20)</f>
        <v>ハンマー投④</v>
      </c>
      <c r="P28" s="274"/>
      <c r="Q28" s="275">
        <f t="shared" si="0"/>
        <v>0</v>
      </c>
    </row>
    <row r="29" spans="1:17" s="5" customFormat="1" ht="17.25" customHeight="1">
      <c r="A29" s="42">
        <v>17</v>
      </c>
      <c r="B29" s="67"/>
      <c r="C29" s="66"/>
      <c r="D29" s="67"/>
      <c r="E29" s="67"/>
      <c r="F29" s="113"/>
      <c r="G29" s="114"/>
      <c r="H29" s="115"/>
      <c r="I29" s="114"/>
      <c r="J29" s="115"/>
      <c r="K29" s="113"/>
      <c r="L29" s="113"/>
      <c r="M29" s="69"/>
      <c r="O29" s="274" t="str">
        <f>IF('参加数(様式3)'!E21="","",'参加数(様式3)'!E21)</f>
        <v>やり投</v>
      </c>
      <c r="P29" s="274"/>
      <c r="Q29" s="275">
        <f t="shared" si="0"/>
        <v>0</v>
      </c>
    </row>
    <row r="30" spans="1:17" s="5" customFormat="1" ht="17.25" customHeight="1">
      <c r="A30" s="42">
        <v>18</v>
      </c>
      <c r="B30" s="67"/>
      <c r="C30" s="66"/>
      <c r="D30" s="67"/>
      <c r="E30" s="67"/>
      <c r="F30" s="113"/>
      <c r="G30" s="114"/>
      <c r="H30" s="115"/>
      <c r="I30" s="114"/>
      <c r="J30" s="115"/>
      <c r="K30" s="113"/>
      <c r="L30" s="113"/>
      <c r="M30" s="69"/>
      <c r="O30" s="274">
        <f>IF('参加数(様式3)'!E22="","",'参加数(様式3)'!E22)</f>
      </c>
      <c r="P30" s="274"/>
      <c r="Q30" s="275">
        <f t="shared" si="0"/>
        <v>0</v>
      </c>
    </row>
    <row r="31" spans="1:17" s="5" customFormat="1" ht="17.25" customHeight="1">
      <c r="A31" s="42">
        <v>19</v>
      </c>
      <c r="B31" s="67"/>
      <c r="C31" s="66"/>
      <c r="D31" s="67"/>
      <c r="E31" s="67"/>
      <c r="F31" s="113"/>
      <c r="G31" s="114"/>
      <c r="H31" s="115"/>
      <c r="I31" s="114"/>
      <c r="J31" s="115"/>
      <c r="K31" s="113"/>
      <c r="L31" s="113"/>
      <c r="M31" s="69"/>
      <c r="O31" s="274" t="str">
        <f>IF('参加数(様式3)'!E28="","",'参加数(様式3)'!E28)</f>
        <v>B100m</v>
      </c>
      <c r="P31" s="274"/>
      <c r="Q31" s="275">
        <f t="shared" si="0"/>
        <v>0</v>
      </c>
    </row>
    <row r="32" spans="1:17" s="5" customFormat="1" ht="17.25" customHeight="1">
      <c r="A32" s="42">
        <v>20</v>
      </c>
      <c r="B32" s="67"/>
      <c r="C32" s="66"/>
      <c r="D32" s="67"/>
      <c r="E32" s="67"/>
      <c r="F32" s="113"/>
      <c r="G32" s="114"/>
      <c r="H32" s="115"/>
      <c r="I32" s="114"/>
      <c r="J32" s="115"/>
      <c r="K32" s="113"/>
      <c r="L32" s="113"/>
      <c r="M32" s="69"/>
      <c r="O32" s="274" t="str">
        <f>IF('参加数(様式3)'!E29="","",'参加数(様式3)'!E29)</f>
        <v>B100mYH</v>
      </c>
      <c r="P32" s="274"/>
      <c r="Q32" s="275">
        <f t="shared" si="0"/>
        <v>0</v>
      </c>
    </row>
    <row r="33" spans="1:17" s="5" customFormat="1" ht="17.25" customHeight="1">
      <c r="A33" s="42">
        <v>21</v>
      </c>
      <c r="B33" s="67"/>
      <c r="C33" s="66"/>
      <c r="D33" s="67"/>
      <c r="E33" s="67"/>
      <c r="F33" s="113"/>
      <c r="G33" s="114"/>
      <c r="H33" s="115"/>
      <c r="I33" s="114"/>
      <c r="J33" s="115"/>
      <c r="K33" s="113"/>
      <c r="L33" s="113"/>
      <c r="M33" s="69"/>
      <c r="O33" s="274">
        <f>IF('参加数(様式3)'!E30="","",'参加数(様式3)'!E30)</f>
      </c>
      <c r="P33" s="274"/>
      <c r="Q33" s="275">
        <f t="shared" si="0"/>
        <v>0</v>
      </c>
    </row>
    <row r="34" spans="1:17" s="5" customFormat="1" ht="17.25" customHeight="1">
      <c r="A34" s="42">
        <v>22</v>
      </c>
      <c r="B34" s="67"/>
      <c r="C34" s="66"/>
      <c r="D34" s="67"/>
      <c r="E34" s="67"/>
      <c r="F34" s="113"/>
      <c r="G34" s="114"/>
      <c r="H34" s="115"/>
      <c r="I34" s="114"/>
      <c r="J34" s="115"/>
      <c r="K34" s="113"/>
      <c r="L34" s="113"/>
      <c r="M34" s="69"/>
      <c r="O34" s="274">
        <f>IF('参加数(様式3)'!E31="","",'参加数(様式3)'!E31)</f>
      </c>
      <c r="P34" s="274"/>
      <c r="Q34" s="275">
        <f t="shared" si="0"/>
        <v>0</v>
      </c>
    </row>
    <row r="35" spans="1:17" s="5" customFormat="1" ht="17.25" customHeight="1">
      <c r="A35" s="42">
        <v>23</v>
      </c>
      <c r="B35" s="67"/>
      <c r="C35" s="66"/>
      <c r="D35" s="67"/>
      <c r="E35" s="67"/>
      <c r="F35" s="113"/>
      <c r="G35" s="114"/>
      <c r="H35" s="115"/>
      <c r="I35" s="114"/>
      <c r="J35" s="115"/>
      <c r="K35" s="113"/>
      <c r="L35" s="113"/>
      <c r="M35" s="69"/>
      <c r="O35" s="274">
        <f>IF('参加数(様式3)'!E27="","",'参加数(様式3)'!E27)</f>
      </c>
      <c r="P35" s="274"/>
      <c r="Q35" s="275">
        <f t="shared" si="0"/>
        <v>0</v>
      </c>
    </row>
    <row r="36" spans="1:17" s="5" customFormat="1" ht="17.25" customHeight="1">
      <c r="A36" s="42">
        <v>24</v>
      </c>
      <c r="B36" s="67"/>
      <c r="C36" s="66"/>
      <c r="D36" s="67"/>
      <c r="E36" s="67"/>
      <c r="F36" s="113"/>
      <c r="G36" s="114"/>
      <c r="H36" s="115"/>
      <c r="I36" s="114"/>
      <c r="J36" s="115"/>
      <c r="K36" s="113"/>
      <c r="L36" s="113"/>
      <c r="M36" s="69"/>
      <c r="O36" s="274"/>
      <c r="P36" s="274"/>
      <c r="Q36" s="275">
        <f t="shared" si="0"/>
        <v>0</v>
      </c>
    </row>
    <row r="37" spans="1:17" s="5" customFormat="1" ht="17.25" customHeight="1">
      <c r="A37" s="42">
        <v>25</v>
      </c>
      <c r="B37" s="67"/>
      <c r="C37" s="66"/>
      <c r="D37" s="67"/>
      <c r="E37" s="67"/>
      <c r="F37" s="113"/>
      <c r="G37" s="114"/>
      <c r="H37" s="115"/>
      <c r="I37" s="114"/>
      <c r="J37" s="115"/>
      <c r="K37" s="113"/>
      <c r="L37" s="113"/>
      <c r="M37" s="69"/>
      <c r="O37" s="274"/>
      <c r="P37" s="274"/>
      <c r="Q37" s="275">
        <f t="shared" si="0"/>
        <v>0</v>
      </c>
    </row>
    <row r="38" spans="1:17" s="5" customFormat="1" ht="17.25" customHeight="1">
      <c r="A38" s="42">
        <v>26</v>
      </c>
      <c r="B38" s="67"/>
      <c r="C38" s="66"/>
      <c r="D38" s="67"/>
      <c r="E38" s="67"/>
      <c r="F38" s="113"/>
      <c r="G38" s="114"/>
      <c r="H38" s="115"/>
      <c r="I38" s="114"/>
      <c r="J38" s="115"/>
      <c r="K38" s="113"/>
      <c r="L38" s="113"/>
      <c r="M38" s="69"/>
      <c r="O38" s="274"/>
      <c r="P38" s="274"/>
      <c r="Q38" s="275">
        <f t="shared" si="0"/>
        <v>0</v>
      </c>
    </row>
    <row r="39" spans="1:17" s="5" customFormat="1" ht="17.25" customHeight="1">
      <c r="A39" s="42">
        <v>27</v>
      </c>
      <c r="B39" s="67"/>
      <c r="C39" s="66"/>
      <c r="D39" s="67"/>
      <c r="E39" s="67"/>
      <c r="F39" s="113"/>
      <c r="G39" s="114"/>
      <c r="H39" s="115"/>
      <c r="I39" s="114"/>
      <c r="J39" s="115"/>
      <c r="K39" s="113"/>
      <c r="L39" s="113"/>
      <c r="M39" s="69"/>
      <c r="O39" s="274"/>
      <c r="P39" s="274"/>
      <c r="Q39" s="275">
        <f t="shared" si="0"/>
        <v>0</v>
      </c>
    </row>
    <row r="40" spans="1:17" s="5" customFormat="1" ht="17.25" customHeight="1">
      <c r="A40" s="42">
        <v>28</v>
      </c>
      <c r="B40" s="67"/>
      <c r="C40" s="66"/>
      <c r="D40" s="67"/>
      <c r="E40" s="67"/>
      <c r="F40" s="113"/>
      <c r="G40" s="114"/>
      <c r="H40" s="115"/>
      <c r="I40" s="114"/>
      <c r="J40" s="115"/>
      <c r="K40" s="113"/>
      <c r="L40" s="113"/>
      <c r="M40" s="69"/>
      <c r="O40" s="274"/>
      <c r="P40" s="274"/>
      <c r="Q40" s="275">
        <f t="shared" si="0"/>
        <v>0</v>
      </c>
    </row>
    <row r="41" spans="1:17" s="5" customFormat="1" ht="17.25" customHeight="1">
      <c r="A41" s="42">
        <v>29</v>
      </c>
      <c r="B41" s="67"/>
      <c r="C41" s="66"/>
      <c r="D41" s="67"/>
      <c r="E41" s="67"/>
      <c r="F41" s="113"/>
      <c r="G41" s="114"/>
      <c r="H41" s="115"/>
      <c r="I41" s="114"/>
      <c r="J41" s="115"/>
      <c r="K41" s="113"/>
      <c r="L41" s="113"/>
      <c r="M41" s="69"/>
      <c r="O41" s="274"/>
      <c r="P41" s="274"/>
      <c r="Q41" s="275">
        <f t="shared" si="0"/>
        <v>0</v>
      </c>
    </row>
    <row r="42" spans="1:17" s="5" customFormat="1" ht="17.25" customHeight="1">
      <c r="A42" s="42">
        <v>30</v>
      </c>
      <c r="B42" s="67"/>
      <c r="C42" s="67"/>
      <c r="D42" s="67"/>
      <c r="E42" s="67"/>
      <c r="F42" s="113"/>
      <c r="G42" s="114"/>
      <c r="H42" s="115"/>
      <c r="I42" s="114"/>
      <c r="J42" s="115"/>
      <c r="K42" s="113"/>
      <c r="L42" s="113"/>
      <c r="M42" s="69"/>
      <c r="O42" s="274"/>
      <c r="P42" s="274"/>
      <c r="Q42" s="275">
        <f t="shared" si="0"/>
        <v>0</v>
      </c>
    </row>
    <row r="43" spans="1:17" s="5" customFormat="1" ht="17.25" customHeight="1">
      <c r="A43" s="42">
        <v>31</v>
      </c>
      <c r="B43" s="67"/>
      <c r="C43" s="67"/>
      <c r="D43" s="67"/>
      <c r="E43" s="67"/>
      <c r="F43" s="113"/>
      <c r="G43" s="114"/>
      <c r="H43" s="115"/>
      <c r="I43" s="114"/>
      <c r="J43" s="115"/>
      <c r="K43" s="113"/>
      <c r="L43" s="113"/>
      <c r="M43" s="69"/>
      <c r="O43" s="274"/>
      <c r="P43" s="274"/>
      <c r="Q43" s="275">
        <f t="shared" si="0"/>
        <v>0</v>
      </c>
    </row>
    <row r="44" spans="1:17" s="5" customFormat="1" ht="17.25" customHeight="1">
      <c r="A44" s="42">
        <v>32</v>
      </c>
      <c r="B44" s="67"/>
      <c r="C44" s="67"/>
      <c r="D44" s="67"/>
      <c r="E44" s="67"/>
      <c r="F44" s="113"/>
      <c r="G44" s="114"/>
      <c r="H44" s="115"/>
      <c r="I44" s="114"/>
      <c r="J44" s="115"/>
      <c r="K44" s="113"/>
      <c r="L44" s="113"/>
      <c r="M44" s="69"/>
      <c r="O44" s="274"/>
      <c r="P44" s="274"/>
      <c r="Q44" s="275">
        <f t="shared" si="0"/>
        <v>0</v>
      </c>
    </row>
    <row r="45" spans="1:17" s="5" customFormat="1" ht="17.25" customHeight="1">
      <c r="A45" s="42">
        <v>33</v>
      </c>
      <c r="B45" s="67"/>
      <c r="C45" s="67"/>
      <c r="D45" s="67"/>
      <c r="E45" s="67"/>
      <c r="F45" s="113"/>
      <c r="G45" s="114"/>
      <c r="H45" s="115"/>
      <c r="I45" s="114"/>
      <c r="J45" s="115"/>
      <c r="K45" s="113"/>
      <c r="L45" s="113"/>
      <c r="M45" s="69"/>
      <c r="O45" s="274"/>
      <c r="P45" s="274"/>
      <c r="Q45" s="275">
        <f t="shared" si="0"/>
        <v>0</v>
      </c>
    </row>
    <row r="46" spans="1:17" s="5" customFormat="1" ht="17.25" customHeight="1">
      <c r="A46" s="42">
        <v>34</v>
      </c>
      <c r="B46" s="67"/>
      <c r="C46" s="67"/>
      <c r="D46" s="67"/>
      <c r="E46" s="67"/>
      <c r="F46" s="113"/>
      <c r="G46" s="114"/>
      <c r="H46" s="115"/>
      <c r="I46" s="114"/>
      <c r="J46" s="115"/>
      <c r="K46" s="113"/>
      <c r="L46" s="113"/>
      <c r="M46" s="69"/>
      <c r="O46" s="274"/>
      <c r="P46" s="274"/>
      <c r="Q46" s="275">
        <f t="shared" si="0"/>
        <v>0</v>
      </c>
    </row>
    <row r="47" spans="1:17" s="5" customFormat="1" ht="17.25" customHeight="1">
      <c r="A47" s="42">
        <v>35</v>
      </c>
      <c r="B47" s="67"/>
      <c r="C47" s="67"/>
      <c r="D47" s="67"/>
      <c r="E47" s="67"/>
      <c r="F47" s="113"/>
      <c r="G47" s="114"/>
      <c r="H47" s="115"/>
      <c r="I47" s="114"/>
      <c r="J47" s="115"/>
      <c r="K47" s="113"/>
      <c r="L47" s="113"/>
      <c r="M47" s="69"/>
      <c r="O47" s="274"/>
      <c r="P47" s="274"/>
      <c r="Q47" s="275">
        <f t="shared" si="0"/>
        <v>0</v>
      </c>
    </row>
    <row r="48" spans="1:17" s="5" customFormat="1" ht="17.25" customHeight="1">
      <c r="A48" s="42">
        <v>36</v>
      </c>
      <c r="B48" s="67"/>
      <c r="C48" s="67"/>
      <c r="D48" s="67"/>
      <c r="E48" s="67"/>
      <c r="F48" s="113"/>
      <c r="G48" s="114"/>
      <c r="H48" s="115"/>
      <c r="I48" s="114"/>
      <c r="J48" s="115"/>
      <c r="K48" s="113"/>
      <c r="L48" s="113"/>
      <c r="M48" s="69"/>
      <c r="O48" s="274"/>
      <c r="P48" s="274"/>
      <c r="Q48" s="275">
        <f t="shared" si="0"/>
        <v>0</v>
      </c>
    </row>
    <row r="49" spans="1:17" s="5" customFormat="1" ht="17.25" customHeight="1">
      <c r="A49" s="42">
        <v>37</v>
      </c>
      <c r="B49" s="67"/>
      <c r="C49" s="67"/>
      <c r="D49" s="67"/>
      <c r="E49" s="67"/>
      <c r="F49" s="113"/>
      <c r="G49" s="114"/>
      <c r="H49" s="115"/>
      <c r="I49" s="114"/>
      <c r="J49" s="115"/>
      <c r="K49" s="113"/>
      <c r="L49" s="113"/>
      <c r="M49" s="69"/>
      <c r="O49" s="274"/>
      <c r="P49" s="274"/>
      <c r="Q49" s="275">
        <f t="shared" si="0"/>
        <v>0</v>
      </c>
    </row>
    <row r="50" spans="1:17" s="5" customFormat="1" ht="17.25" customHeight="1">
      <c r="A50" s="42">
        <v>38</v>
      </c>
      <c r="B50" s="67"/>
      <c r="C50" s="67"/>
      <c r="D50" s="67"/>
      <c r="E50" s="67"/>
      <c r="F50" s="113"/>
      <c r="G50" s="114"/>
      <c r="H50" s="115"/>
      <c r="I50" s="114"/>
      <c r="J50" s="115"/>
      <c r="K50" s="113"/>
      <c r="L50" s="113"/>
      <c r="M50" s="69"/>
      <c r="O50" s="274"/>
      <c r="P50" s="274"/>
      <c r="Q50" s="275">
        <f t="shared" si="0"/>
        <v>0</v>
      </c>
    </row>
    <row r="51" spans="1:17" s="5" customFormat="1" ht="17.25" customHeight="1">
      <c r="A51" s="42">
        <v>39</v>
      </c>
      <c r="B51" s="67"/>
      <c r="C51" s="67"/>
      <c r="D51" s="67"/>
      <c r="E51" s="67"/>
      <c r="F51" s="113"/>
      <c r="G51" s="114"/>
      <c r="H51" s="115"/>
      <c r="I51" s="114"/>
      <c r="J51" s="115"/>
      <c r="K51" s="113"/>
      <c r="L51" s="113"/>
      <c r="M51" s="69"/>
      <c r="O51" s="274"/>
      <c r="P51" s="274"/>
      <c r="Q51" s="275">
        <f t="shared" si="0"/>
        <v>0</v>
      </c>
    </row>
    <row r="52" spans="1:17" s="5" customFormat="1" ht="17.25" customHeight="1">
      <c r="A52" s="42">
        <v>40</v>
      </c>
      <c r="B52" s="67"/>
      <c r="C52" s="67"/>
      <c r="D52" s="67"/>
      <c r="E52" s="67"/>
      <c r="F52" s="113"/>
      <c r="G52" s="114"/>
      <c r="H52" s="115"/>
      <c r="I52" s="114"/>
      <c r="J52" s="115"/>
      <c r="K52" s="113"/>
      <c r="L52" s="113"/>
      <c r="M52" s="69"/>
      <c r="O52" s="274"/>
      <c r="P52" s="274"/>
      <c r="Q52" s="275">
        <f t="shared" si="0"/>
        <v>0</v>
      </c>
    </row>
    <row r="53" spans="15:17" ht="12" customHeight="1">
      <c r="O53" s="275"/>
      <c r="P53" s="275"/>
      <c r="Q53" s="275"/>
    </row>
    <row r="54" spans="3:17" ht="18.75" customHeight="1">
      <c r="C54" s="2"/>
      <c r="D54" s="2"/>
      <c r="F54" s="2"/>
      <c r="G54" s="2"/>
      <c r="J54" s="2"/>
      <c r="O54" s="275"/>
      <c r="P54" s="275"/>
      <c r="Q54" s="275"/>
    </row>
    <row r="55" spans="3:17" ht="18.75" customHeight="1">
      <c r="C55" s="2"/>
      <c r="D55" s="2"/>
      <c r="F55" s="2"/>
      <c r="G55" s="2"/>
      <c r="J55" s="2"/>
      <c r="O55" s="275"/>
      <c r="P55" s="275"/>
      <c r="Q55" s="275"/>
    </row>
    <row r="56" spans="3:17" ht="18.75" customHeight="1">
      <c r="C56" s="2"/>
      <c r="D56" s="2"/>
      <c r="F56" s="2"/>
      <c r="G56" s="2"/>
      <c r="J56" s="2"/>
      <c r="O56" s="275"/>
      <c r="P56" s="275"/>
      <c r="Q56" s="275"/>
    </row>
    <row r="57" spans="3:17" ht="17.25" customHeight="1">
      <c r="C57" s="2"/>
      <c r="D57" s="2"/>
      <c r="F57" s="2"/>
      <c r="G57" s="2"/>
      <c r="J57" s="2"/>
      <c r="O57" s="275"/>
      <c r="P57" s="275"/>
      <c r="Q57" s="275"/>
    </row>
    <row r="58" spans="15:17" ht="12">
      <c r="O58" s="275"/>
      <c r="P58" s="275"/>
      <c r="Q58" s="275"/>
    </row>
    <row r="59" spans="15:17" ht="12">
      <c r="O59" s="275"/>
      <c r="P59" s="275"/>
      <c r="Q59" s="275"/>
    </row>
    <row r="60" spans="15:17" ht="12">
      <c r="O60" s="275"/>
      <c r="P60" s="275"/>
      <c r="Q60" s="275"/>
    </row>
    <row r="61" spans="15:17" ht="12">
      <c r="O61" s="275"/>
      <c r="P61" s="275"/>
      <c r="Q61" s="275"/>
    </row>
    <row r="62" spans="15:17" ht="12">
      <c r="O62" s="275"/>
      <c r="P62" s="275"/>
      <c r="Q62" s="275"/>
    </row>
    <row r="63" spans="15:17" ht="12">
      <c r="O63" s="275"/>
      <c r="P63" s="275"/>
      <c r="Q63" s="275"/>
    </row>
    <row r="64" spans="15:17" ht="12">
      <c r="O64" s="275"/>
      <c r="P64" s="275"/>
      <c r="Q64" s="275"/>
    </row>
    <row r="65" spans="15:17" ht="12">
      <c r="O65" s="275"/>
      <c r="P65" s="275"/>
      <c r="Q65" s="275"/>
    </row>
    <row r="66" spans="15:17" ht="12">
      <c r="O66" s="275"/>
      <c r="P66" s="275"/>
      <c r="Q66" s="275"/>
    </row>
    <row r="67" spans="15:17" ht="12">
      <c r="O67" s="275"/>
      <c r="P67" s="275"/>
      <c r="Q67" s="275"/>
    </row>
  </sheetData>
  <sheetProtection sheet="1" selectLockedCells="1"/>
  <mergeCells count="13">
    <mergeCell ref="D8:E8"/>
    <mergeCell ref="A3:B3"/>
    <mergeCell ref="A1:B1"/>
    <mergeCell ref="C1:E1"/>
    <mergeCell ref="C3:D3"/>
    <mergeCell ref="C2:E2"/>
    <mergeCell ref="K10:L10"/>
    <mergeCell ref="G1:H1"/>
    <mergeCell ref="G10:H10"/>
    <mergeCell ref="I10:J10"/>
    <mergeCell ref="G3:H3"/>
    <mergeCell ref="H8:I8"/>
    <mergeCell ref="I3:L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$O$12:$O$33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O66"/>
  <sheetViews>
    <sheetView showGridLines="0" showZeros="0" zoomScalePageLayoutView="0" workbookViewId="0" topLeftCell="A1">
      <pane ySplit="2" topLeftCell="BM3" activePane="bottomLeft" state="frozen"/>
      <selection pane="topLeft" activeCell="D19" sqref="D19"/>
      <selection pane="bottomLeft" activeCell="D9" sqref="D9"/>
    </sheetView>
  </sheetViews>
  <sheetFormatPr defaultColWidth="9.00390625" defaultRowHeight="13.5"/>
  <cols>
    <col min="1" max="1" width="2.625" style="205" customWidth="1"/>
    <col min="2" max="2" width="2.75390625" style="205" customWidth="1"/>
    <col min="3" max="3" width="8.25390625" style="241" customWidth="1"/>
    <col min="4" max="4" width="20.625" style="205" customWidth="1"/>
    <col min="5" max="5" width="15.00390625" style="205" customWidth="1"/>
    <col min="6" max="7" width="1.25" style="205" customWidth="1"/>
    <col min="8" max="8" width="2.75390625" style="205" customWidth="1"/>
    <col min="9" max="9" width="8.25390625" style="241" customWidth="1"/>
    <col min="10" max="10" width="20.625" style="205" customWidth="1"/>
    <col min="11" max="11" width="15.00390625" style="205" customWidth="1"/>
    <col min="12" max="16384" width="9.00390625" style="205" customWidth="1"/>
  </cols>
  <sheetData>
    <row r="1" spans="2:11" ht="18" customHeight="1">
      <c r="B1" s="305" t="s">
        <v>391</v>
      </c>
      <c r="C1" s="305"/>
      <c r="D1" s="305"/>
      <c r="E1" s="305"/>
      <c r="F1" s="330" t="s">
        <v>397</v>
      </c>
      <c r="G1" s="330"/>
      <c r="H1" s="330"/>
      <c r="I1" s="330"/>
      <c r="J1" s="330"/>
      <c r="K1" s="330"/>
    </row>
    <row r="2" spans="2:15" ht="18" customHeight="1">
      <c r="B2" s="328" t="s">
        <v>383</v>
      </c>
      <c r="C2" s="328"/>
      <c r="H2" s="329" t="s">
        <v>384</v>
      </c>
      <c r="I2" s="329"/>
      <c r="O2" s="205">
        <f>IF('申込必要事項'!D5="","",'申込必要事項'!D5)</f>
      </c>
    </row>
    <row r="3" spans="2:11" ht="14.25" customHeight="1">
      <c r="B3" s="206"/>
      <c r="C3" s="236" t="s">
        <v>207</v>
      </c>
      <c r="D3" s="235" t="s">
        <v>398</v>
      </c>
      <c r="E3" s="231" t="s">
        <v>401</v>
      </c>
      <c r="H3" s="207"/>
      <c r="I3" s="242" t="s">
        <v>207</v>
      </c>
      <c r="J3" s="230" t="s">
        <v>388</v>
      </c>
      <c r="K3" s="230" t="s">
        <v>401</v>
      </c>
    </row>
    <row r="4" spans="2:11" ht="15" customHeight="1">
      <c r="B4" s="208"/>
      <c r="C4" s="245"/>
      <c r="D4" s="169"/>
      <c r="E4" s="214"/>
      <c r="H4" s="209"/>
      <c r="I4" s="246"/>
      <c r="J4" s="173"/>
      <c r="K4" s="215"/>
    </row>
    <row r="5" spans="2:11" ht="14.25" customHeight="1">
      <c r="B5" s="208"/>
      <c r="C5" s="237" t="s">
        <v>399</v>
      </c>
      <c r="D5" s="232" t="s">
        <v>386</v>
      </c>
      <c r="E5" s="216" t="s">
        <v>199</v>
      </c>
      <c r="H5" s="209"/>
      <c r="I5" s="243" t="s">
        <v>387</v>
      </c>
      <c r="J5" s="233" t="s">
        <v>386</v>
      </c>
      <c r="K5" s="217" t="s">
        <v>199</v>
      </c>
    </row>
    <row r="6" spans="2:11" ht="15" customHeight="1">
      <c r="B6" s="208"/>
      <c r="C6" s="238"/>
      <c r="D6" s="169"/>
      <c r="E6" s="170"/>
      <c r="H6" s="209"/>
      <c r="I6" s="244"/>
      <c r="J6" s="173"/>
      <c r="K6" s="174"/>
    </row>
    <row r="7" spans="2:11" ht="15" customHeight="1">
      <c r="B7" s="210">
        <v>1</v>
      </c>
      <c r="C7" s="238"/>
      <c r="D7" s="169"/>
      <c r="E7" s="170"/>
      <c r="H7" s="211">
        <v>1</v>
      </c>
      <c r="I7" s="244"/>
      <c r="J7" s="173"/>
      <c r="K7" s="174"/>
    </row>
    <row r="8" spans="2:11" ht="15" customHeight="1">
      <c r="B8" s="208"/>
      <c r="C8" s="238"/>
      <c r="D8" s="169"/>
      <c r="E8" s="170"/>
      <c r="H8" s="209"/>
      <c r="I8" s="244"/>
      <c r="J8" s="173"/>
      <c r="K8" s="174"/>
    </row>
    <row r="9" spans="2:11" ht="15" customHeight="1">
      <c r="B9" s="208"/>
      <c r="C9" s="238"/>
      <c r="D9" s="169"/>
      <c r="E9" s="170"/>
      <c r="H9" s="209"/>
      <c r="I9" s="244"/>
      <c r="J9" s="173"/>
      <c r="K9" s="174"/>
    </row>
    <row r="10" spans="2:11" ht="15" customHeight="1">
      <c r="B10" s="208"/>
      <c r="C10" s="238"/>
      <c r="D10" s="169"/>
      <c r="E10" s="170"/>
      <c r="H10" s="209"/>
      <c r="I10" s="244"/>
      <c r="J10" s="173"/>
      <c r="K10" s="174"/>
    </row>
    <row r="11" spans="2:11" ht="15" customHeight="1">
      <c r="B11" s="212"/>
      <c r="C11" s="238"/>
      <c r="D11" s="169"/>
      <c r="E11" s="170"/>
      <c r="H11" s="213"/>
      <c r="I11" s="244"/>
      <c r="J11" s="173"/>
      <c r="K11" s="174"/>
    </row>
    <row r="12" spans="3:11" ht="6" customHeight="1">
      <c r="C12" s="239"/>
      <c r="D12" s="179"/>
      <c r="E12" s="179"/>
      <c r="I12" s="239"/>
      <c r="J12" s="179"/>
      <c r="K12" s="179"/>
    </row>
    <row r="13" spans="3:11" ht="6" customHeight="1">
      <c r="C13" s="239"/>
      <c r="D13" s="179"/>
      <c r="E13" s="179"/>
      <c r="I13" s="239"/>
      <c r="J13" s="179"/>
      <c r="K13" s="179"/>
    </row>
    <row r="14" spans="2:11" ht="14.25" customHeight="1">
      <c r="B14" s="206"/>
      <c r="C14" s="240" t="s">
        <v>207</v>
      </c>
      <c r="D14" s="234" t="s">
        <v>398</v>
      </c>
      <c r="E14" s="232" t="s">
        <v>385</v>
      </c>
      <c r="H14" s="207"/>
      <c r="I14" s="243" t="s">
        <v>207</v>
      </c>
      <c r="J14" s="233" t="s">
        <v>388</v>
      </c>
      <c r="K14" s="233" t="s">
        <v>385</v>
      </c>
    </row>
    <row r="15" spans="2:11" ht="15" customHeight="1">
      <c r="B15" s="208"/>
      <c r="C15" s="245"/>
      <c r="D15" s="169"/>
      <c r="E15" s="214"/>
      <c r="H15" s="209"/>
      <c r="I15" s="246"/>
      <c r="J15" s="173"/>
      <c r="K15" s="215"/>
    </row>
    <row r="16" spans="2:11" ht="14.25" customHeight="1">
      <c r="B16" s="208"/>
      <c r="C16" s="237" t="s">
        <v>399</v>
      </c>
      <c r="D16" s="232" t="s">
        <v>386</v>
      </c>
      <c r="E16" s="216" t="s">
        <v>199</v>
      </c>
      <c r="H16" s="209"/>
      <c r="I16" s="243" t="s">
        <v>387</v>
      </c>
      <c r="J16" s="233" t="s">
        <v>386</v>
      </c>
      <c r="K16" s="217" t="s">
        <v>199</v>
      </c>
    </row>
    <row r="17" spans="2:11" ht="15" customHeight="1">
      <c r="B17" s="208"/>
      <c r="C17" s="238"/>
      <c r="D17" s="169"/>
      <c r="E17" s="170"/>
      <c r="H17" s="209"/>
      <c r="I17" s="244"/>
      <c r="J17" s="173"/>
      <c r="K17" s="174"/>
    </row>
    <row r="18" spans="2:11" ht="15" customHeight="1">
      <c r="B18" s="210">
        <v>2</v>
      </c>
      <c r="C18" s="238"/>
      <c r="D18" s="169"/>
      <c r="E18" s="170"/>
      <c r="H18" s="211">
        <v>2</v>
      </c>
      <c r="I18" s="244"/>
      <c r="J18" s="173"/>
      <c r="K18" s="174"/>
    </row>
    <row r="19" spans="2:11" ht="15" customHeight="1">
      <c r="B19" s="208"/>
      <c r="C19" s="238"/>
      <c r="D19" s="169"/>
      <c r="E19" s="170"/>
      <c r="H19" s="209"/>
      <c r="I19" s="244"/>
      <c r="J19" s="173"/>
      <c r="K19" s="174"/>
    </row>
    <row r="20" spans="2:11" ht="15" customHeight="1">
      <c r="B20" s="208"/>
      <c r="C20" s="238"/>
      <c r="D20" s="169"/>
      <c r="E20" s="170"/>
      <c r="H20" s="209"/>
      <c r="I20" s="244"/>
      <c r="J20" s="173"/>
      <c r="K20" s="174"/>
    </row>
    <row r="21" spans="2:11" ht="15" customHeight="1">
      <c r="B21" s="208"/>
      <c r="C21" s="238"/>
      <c r="D21" s="169"/>
      <c r="E21" s="170"/>
      <c r="H21" s="209"/>
      <c r="I21" s="244"/>
      <c r="J21" s="173"/>
      <c r="K21" s="174"/>
    </row>
    <row r="22" spans="2:11" ht="15" customHeight="1">
      <c r="B22" s="212"/>
      <c r="C22" s="238"/>
      <c r="D22" s="169"/>
      <c r="E22" s="170"/>
      <c r="H22" s="213"/>
      <c r="I22" s="244"/>
      <c r="J22" s="173"/>
      <c r="K22" s="174"/>
    </row>
    <row r="23" spans="3:11" ht="6" customHeight="1">
      <c r="C23" s="239"/>
      <c r="D23" s="179"/>
      <c r="E23" s="179"/>
      <c r="I23" s="239"/>
      <c r="J23" s="179"/>
      <c r="K23" s="179"/>
    </row>
    <row r="24" spans="3:11" ht="6" customHeight="1">
      <c r="C24" s="239"/>
      <c r="D24" s="179"/>
      <c r="E24" s="179"/>
      <c r="I24" s="239"/>
      <c r="J24" s="179"/>
      <c r="K24" s="179"/>
    </row>
    <row r="25" spans="2:11" ht="14.25" customHeight="1">
      <c r="B25" s="206"/>
      <c r="C25" s="240" t="s">
        <v>207</v>
      </c>
      <c r="D25" s="234" t="s">
        <v>398</v>
      </c>
      <c r="E25" s="232" t="s">
        <v>385</v>
      </c>
      <c r="H25" s="207"/>
      <c r="I25" s="243" t="s">
        <v>207</v>
      </c>
      <c r="J25" s="233" t="s">
        <v>388</v>
      </c>
      <c r="K25" s="233" t="s">
        <v>385</v>
      </c>
    </row>
    <row r="26" spans="2:11" ht="15" customHeight="1">
      <c r="B26" s="208"/>
      <c r="C26" s="245"/>
      <c r="D26" s="169"/>
      <c r="E26" s="214"/>
      <c r="H26" s="209"/>
      <c r="I26" s="246"/>
      <c r="J26" s="173"/>
      <c r="K26" s="215"/>
    </row>
    <row r="27" spans="2:11" ht="14.25" customHeight="1">
      <c r="B27" s="208"/>
      <c r="C27" s="237" t="s">
        <v>399</v>
      </c>
      <c r="D27" s="232" t="s">
        <v>386</v>
      </c>
      <c r="E27" s="216" t="s">
        <v>199</v>
      </c>
      <c r="H27" s="209"/>
      <c r="I27" s="243" t="s">
        <v>387</v>
      </c>
      <c r="J27" s="233" t="s">
        <v>386</v>
      </c>
      <c r="K27" s="217" t="s">
        <v>199</v>
      </c>
    </row>
    <row r="28" spans="2:11" ht="15" customHeight="1">
      <c r="B28" s="208"/>
      <c r="C28" s="238"/>
      <c r="D28" s="169"/>
      <c r="E28" s="170"/>
      <c r="H28" s="209"/>
      <c r="I28" s="244"/>
      <c r="J28" s="173"/>
      <c r="K28" s="174"/>
    </row>
    <row r="29" spans="2:11" ht="15" customHeight="1">
      <c r="B29" s="210">
        <v>3</v>
      </c>
      <c r="C29" s="238"/>
      <c r="D29" s="169"/>
      <c r="E29" s="170"/>
      <c r="H29" s="211">
        <v>3</v>
      </c>
      <c r="I29" s="244"/>
      <c r="J29" s="173"/>
      <c r="K29" s="174"/>
    </row>
    <row r="30" spans="2:11" ht="15" customHeight="1">
      <c r="B30" s="208"/>
      <c r="C30" s="238"/>
      <c r="D30" s="169"/>
      <c r="E30" s="170"/>
      <c r="H30" s="209"/>
      <c r="I30" s="244"/>
      <c r="J30" s="173"/>
      <c r="K30" s="174"/>
    </row>
    <row r="31" spans="2:11" ht="15" customHeight="1">
      <c r="B31" s="208"/>
      <c r="C31" s="238"/>
      <c r="D31" s="169"/>
      <c r="E31" s="170"/>
      <c r="H31" s="209"/>
      <c r="I31" s="244"/>
      <c r="J31" s="173"/>
      <c r="K31" s="174"/>
    </row>
    <row r="32" spans="2:11" ht="15" customHeight="1">
      <c r="B32" s="208"/>
      <c r="C32" s="238"/>
      <c r="D32" s="169"/>
      <c r="E32" s="170"/>
      <c r="H32" s="209"/>
      <c r="I32" s="244"/>
      <c r="J32" s="173"/>
      <c r="K32" s="174"/>
    </row>
    <row r="33" spans="2:11" ht="15" customHeight="1">
      <c r="B33" s="212"/>
      <c r="C33" s="238"/>
      <c r="D33" s="169"/>
      <c r="E33" s="170"/>
      <c r="H33" s="213"/>
      <c r="I33" s="244"/>
      <c r="J33" s="173"/>
      <c r="K33" s="174"/>
    </row>
    <row r="34" spans="3:11" ht="6" customHeight="1">
      <c r="C34" s="239"/>
      <c r="D34" s="179"/>
      <c r="E34" s="179"/>
      <c r="I34" s="239"/>
      <c r="J34" s="179"/>
      <c r="K34" s="179"/>
    </row>
    <row r="35" spans="3:11" ht="6" customHeight="1">
      <c r="C35" s="239"/>
      <c r="D35" s="179"/>
      <c r="E35" s="179"/>
      <c r="I35" s="239"/>
      <c r="J35" s="179"/>
      <c r="K35" s="179"/>
    </row>
    <row r="36" spans="2:11" ht="14.25" customHeight="1">
      <c r="B36" s="206"/>
      <c r="C36" s="240" t="s">
        <v>207</v>
      </c>
      <c r="D36" s="234" t="s">
        <v>398</v>
      </c>
      <c r="E36" s="232" t="s">
        <v>385</v>
      </c>
      <c r="H36" s="207"/>
      <c r="I36" s="243" t="s">
        <v>207</v>
      </c>
      <c r="J36" s="233" t="s">
        <v>388</v>
      </c>
      <c r="K36" s="233" t="s">
        <v>385</v>
      </c>
    </row>
    <row r="37" spans="2:11" ht="15" customHeight="1">
      <c r="B37" s="208"/>
      <c r="C37" s="245"/>
      <c r="D37" s="169"/>
      <c r="E37" s="214"/>
      <c r="H37" s="209"/>
      <c r="I37" s="246"/>
      <c r="J37" s="173"/>
      <c r="K37" s="215"/>
    </row>
    <row r="38" spans="2:11" ht="14.25" customHeight="1">
      <c r="B38" s="208"/>
      <c r="C38" s="237" t="s">
        <v>399</v>
      </c>
      <c r="D38" s="232" t="s">
        <v>386</v>
      </c>
      <c r="E38" s="216" t="s">
        <v>199</v>
      </c>
      <c r="H38" s="209"/>
      <c r="I38" s="243" t="s">
        <v>387</v>
      </c>
      <c r="J38" s="233" t="s">
        <v>386</v>
      </c>
      <c r="K38" s="217" t="s">
        <v>199</v>
      </c>
    </row>
    <row r="39" spans="2:11" ht="15" customHeight="1">
      <c r="B39" s="208"/>
      <c r="C39" s="238"/>
      <c r="D39" s="169"/>
      <c r="E39" s="170"/>
      <c r="H39" s="209"/>
      <c r="I39" s="244"/>
      <c r="J39" s="173"/>
      <c r="K39" s="174"/>
    </row>
    <row r="40" spans="2:11" ht="15" customHeight="1">
      <c r="B40" s="210">
        <v>4</v>
      </c>
      <c r="C40" s="238"/>
      <c r="D40" s="169"/>
      <c r="E40" s="170"/>
      <c r="H40" s="211">
        <v>4</v>
      </c>
      <c r="I40" s="244"/>
      <c r="J40" s="173"/>
      <c r="K40" s="174"/>
    </row>
    <row r="41" spans="2:11" ht="15" customHeight="1">
      <c r="B41" s="208"/>
      <c r="C41" s="238"/>
      <c r="D41" s="169"/>
      <c r="E41" s="170"/>
      <c r="H41" s="209"/>
      <c r="I41" s="244"/>
      <c r="J41" s="173"/>
      <c r="K41" s="174"/>
    </row>
    <row r="42" spans="2:11" ht="15" customHeight="1">
      <c r="B42" s="208"/>
      <c r="C42" s="238"/>
      <c r="D42" s="169"/>
      <c r="E42" s="170"/>
      <c r="H42" s="209"/>
      <c r="I42" s="244"/>
      <c r="J42" s="173"/>
      <c r="K42" s="174"/>
    </row>
    <row r="43" spans="2:11" ht="15" customHeight="1">
      <c r="B43" s="208"/>
      <c r="C43" s="238"/>
      <c r="D43" s="169"/>
      <c r="E43" s="170"/>
      <c r="H43" s="209"/>
      <c r="I43" s="244"/>
      <c r="J43" s="173"/>
      <c r="K43" s="174"/>
    </row>
    <row r="44" spans="2:11" ht="15" customHeight="1">
      <c r="B44" s="212"/>
      <c r="C44" s="238"/>
      <c r="D44" s="169"/>
      <c r="E44" s="170"/>
      <c r="H44" s="213"/>
      <c r="I44" s="244"/>
      <c r="J44" s="173"/>
      <c r="K44" s="174"/>
    </row>
    <row r="45" spans="3:11" ht="6" customHeight="1">
      <c r="C45" s="239"/>
      <c r="D45" s="179"/>
      <c r="E45" s="179"/>
      <c r="I45" s="239"/>
      <c r="J45" s="179"/>
      <c r="K45" s="179"/>
    </row>
    <row r="46" spans="3:11" ht="6" customHeight="1">
      <c r="C46" s="239"/>
      <c r="D46" s="179"/>
      <c r="E46" s="179"/>
      <c r="I46" s="239"/>
      <c r="J46" s="179"/>
      <c r="K46" s="179"/>
    </row>
    <row r="47" spans="2:11" ht="14.25" customHeight="1">
      <c r="B47" s="206"/>
      <c r="C47" s="240" t="s">
        <v>207</v>
      </c>
      <c r="D47" s="234" t="s">
        <v>398</v>
      </c>
      <c r="E47" s="232" t="s">
        <v>385</v>
      </c>
      <c r="H47" s="207"/>
      <c r="I47" s="243" t="s">
        <v>207</v>
      </c>
      <c r="J47" s="233" t="s">
        <v>388</v>
      </c>
      <c r="K47" s="233" t="s">
        <v>385</v>
      </c>
    </row>
    <row r="48" spans="2:11" ht="15" customHeight="1">
      <c r="B48" s="208"/>
      <c r="C48" s="245"/>
      <c r="D48" s="169"/>
      <c r="E48" s="214"/>
      <c r="H48" s="209"/>
      <c r="I48" s="246"/>
      <c r="J48" s="173"/>
      <c r="K48" s="215"/>
    </row>
    <row r="49" spans="2:11" ht="14.25" customHeight="1">
      <c r="B49" s="208"/>
      <c r="C49" s="237" t="s">
        <v>399</v>
      </c>
      <c r="D49" s="232" t="s">
        <v>386</v>
      </c>
      <c r="E49" s="216" t="s">
        <v>199</v>
      </c>
      <c r="H49" s="209"/>
      <c r="I49" s="243" t="s">
        <v>387</v>
      </c>
      <c r="J49" s="233" t="s">
        <v>386</v>
      </c>
      <c r="K49" s="217" t="s">
        <v>199</v>
      </c>
    </row>
    <row r="50" spans="2:11" ht="15" customHeight="1">
      <c r="B50" s="208"/>
      <c r="C50" s="238"/>
      <c r="D50" s="169"/>
      <c r="E50" s="170"/>
      <c r="H50" s="209"/>
      <c r="I50" s="244"/>
      <c r="J50" s="173"/>
      <c r="K50" s="174"/>
    </row>
    <row r="51" spans="2:11" ht="15" customHeight="1">
      <c r="B51" s="210">
        <v>5</v>
      </c>
      <c r="C51" s="238"/>
      <c r="D51" s="169"/>
      <c r="E51" s="170"/>
      <c r="H51" s="211">
        <v>5</v>
      </c>
      <c r="I51" s="244"/>
      <c r="J51" s="173"/>
      <c r="K51" s="174"/>
    </row>
    <row r="52" spans="2:11" ht="15" customHeight="1">
      <c r="B52" s="208"/>
      <c r="C52" s="238"/>
      <c r="D52" s="169"/>
      <c r="E52" s="170"/>
      <c r="H52" s="209"/>
      <c r="I52" s="244"/>
      <c r="J52" s="173"/>
      <c r="K52" s="174"/>
    </row>
    <row r="53" spans="2:11" ht="15" customHeight="1">
      <c r="B53" s="208"/>
      <c r="C53" s="238"/>
      <c r="D53" s="169"/>
      <c r="E53" s="170"/>
      <c r="H53" s="209"/>
      <c r="I53" s="244"/>
      <c r="J53" s="173"/>
      <c r="K53" s="174"/>
    </row>
    <row r="54" spans="2:11" ht="15" customHeight="1">
      <c r="B54" s="208"/>
      <c r="C54" s="238"/>
      <c r="D54" s="169"/>
      <c r="E54" s="170"/>
      <c r="H54" s="209"/>
      <c r="I54" s="244"/>
      <c r="J54" s="173"/>
      <c r="K54" s="174"/>
    </row>
    <row r="55" spans="2:11" ht="15" customHeight="1">
      <c r="B55" s="212"/>
      <c r="C55" s="238"/>
      <c r="D55" s="169"/>
      <c r="E55" s="170"/>
      <c r="H55" s="213"/>
      <c r="I55" s="244"/>
      <c r="J55" s="173"/>
      <c r="K55" s="174"/>
    </row>
    <row r="56" spans="3:11" ht="6" customHeight="1">
      <c r="C56" s="239"/>
      <c r="D56" s="179"/>
      <c r="E56" s="179"/>
      <c r="I56" s="239"/>
      <c r="J56" s="179"/>
      <c r="K56" s="179"/>
    </row>
    <row r="57" spans="3:11" ht="6" customHeight="1">
      <c r="C57" s="239"/>
      <c r="D57" s="179"/>
      <c r="E57" s="179"/>
      <c r="I57" s="239"/>
      <c r="J57" s="179"/>
      <c r="K57" s="179"/>
    </row>
    <row r="58" spans="2:11" ht="14.25" customHeight="1">
      <c r="B58" s="206"/>
      <c r="C58" s="240" t="s">
        <v>207</v>
      </c>
      <c r="D58" s="234" t="s">
        <v>398</v>
      </c>
      <c r="E58" s="232" t="s">
        <v>385</v>
      </c>
      <c r="H58" s="207"/>
      <c r="I58" s="243" t="s">
        <v>207</v>
      </c>
      <c r="J58" s="233" t="s">
        <v>388</v>
      </c>
      <c r="K58" s="233" t="s">
        <v>385</v>
      </c>
    </row>
    <row r="59" spans="2:11" ht="15" customHeight="1">
      <c r="B59" s="208"/>
      <c r="C59" s="245"/>
      <c r="D59" s="169"/>
      <c r="E59" s="214"/>
      <c r="H59" s="209"/>
      <c r="I59" s="246"/>
      <c r="J59" s="173"/>
      <c r="K59" s="215"/>
    </row>
    <row r="60" spans="2:11" ht="14.25" customHeight="1">
      <c r="B60" s="208"/>
      <c r="C60" s="237" t="s">
        <v>399</v>
      </c>
      <c r="D60" s="232" t="s">
        <v>386</v>
      </c>
      <c r="E60" s="216" t="s">
        <v>199</v>
      </c>
      <c r="H60" s="209"/>
      <c r="I60" s="243" t="s">
        <v>387</v>
      </c>
      <c r="J60" s="233" t="s">
        <v>386</v>
      </c>
      <c r="K60" s="217" t="s">
        <v>199</v>
      </c>
    </row>
    <row r="61" spans="2:11" ht="15" customHeight="1">
      <c r="B61" s="208"/>
      <c r="C61" s="238"/>
      <c r="D61" s="169"/>
      <c r="E61" s="170"/>
      <c r="H61" s="209"/>
      <c r="I61" s="244"/>
      <c r="J61" s="173"/>
      <c r="K61" s="174"/>
    </row>
    <row r="62" spans="2:11" ht="15" customHeight="1">
      <c r="B62" s="210">
        <v>6</v>
      </c>
      <c r="C62" s="238"/>
      <c r="D62" s="169"/>
      <c r="E62" s="170"/>
      <c r="H62" s="211">
        <v>6</v>
      </c>
      <c r="I62" s="244"/>
      <c r="J62" s="173"/>
      <c r="K62" s="174"/>
    </row>
    <row r="63" spans="2:11" ht="15" customHeight="1">
      <c r="B63" s="208"/>
      <c r="C63" s="238"/>
      <c r="D63" s="169"/>
      <c r="E63" s="170"/>
      <c r="H63" s="209"/>
      <c r="I63" s="244"/>
      <c r="J63" s="173"/>
      <c r="K63" s="174"/>
    </row>
    <row r="64" spans="2:11" ht="15" customHeight="1">
      <c r="B64" s="208"/>
      <c r="C64" s="238"/>
      <c r="D64" s="169"/>
      <c r="E64" s="170"/>
      <c r="H64" s="209"/>
      <c r="I64" s="244"/>
      <c r="J64" s="173"/>
      <c r="K64" s="174"/>
    </row>
    <row r="65" spans="2:11" ht="15" customHeight="1">
      <c r="B65" s="208"/>
      <c r="C65" s="238"/>
      <c r="D65" s="169"/>
      <c r="E65" s="170"/>
      <c r="H65" s="209"/>
      <c r="I65" s="244"/>
      <c r="J65" s="173"/>
      <c r="K65" s="174"/>
    </row>
    <row r="66" spans="2:11" ht="15" customHeight="1">
      <c r="B66" s="212"/>
      <c r="C66" s="238"/>
      <c r="D66" s="169"/>
      <c r="E66" s="170"/>
      <c r="H66" s="213"/>
      <c r="I66" s="244"/>
      <c r="J66" s="173"/>
      <c r="K66" s="174"/>
    </row>
  </sheetData>
  <sheetProtection selectLockedCells="1"/>
  <mergeCells count="4">
    <mergeCell ref="B2:C2"/>
    <mergeCell ref="H2:I2"/>
    <mergeCell ref="F1:K1"/>
    <mergeCell ref="B1:E1"/>
  </mergeCells>
  <dataValidations count="2">
    <dataValidation type="list" allowBlank="1" showInputMessage="1" showErrorMessage="1" sqref="I4 C4 C15 C26 C37 C48 C59 I15 I26 I37 I48 I59">
      <formula1>"4×100mR,4×400mR"</formula1>
    </dataValidation>
    <dataValidation allowBlank="1" showInputMessage="1" imeMode="on" sqref="D4 J4 D15 D26 D37 D48 D59 J15 J26 J37 J48 J59"/>
  </dataValidations>
  <printOptions horizontalCentered="1"/>
  <pageMargins left="0.35433070866141736" right="0.35433070866141736" top="0.5118110236220472" bottom="0.2362204724409449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2016-06-01T00:22:34Z</cp:lastPrinted>
  <dcterms:created xsi:type="dcterms:W3CDTF">2008-02-20T03:31:46Z</dcterms:created>
  <dcterms:modified xsi:type="dcterms:W3CDTF">2017-06-02T00:48:44Z</dcterms:modified>
  <cp:category/>
  <cp:version/>
  <cp:contentType/>
  <cp:contentStatus/>
</cp:coreProperties>
</file>