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支部新人\2021\"/>
    </mc:Choice>
  </mc:AlternateContent>
  <bookViews>
    <workbookView xWindow="-105" yWindow="-105" windowWidth="23250" windowHeight="12570" tabRatio="899" firstSheet="1" activeTab="1"/>
  </bookViews>
  <sheets>
    <sheet name="最初にご確認ください" sheetId="6" r:id="rId1"/>
    <sheet name="申込必要事項" sheetId="5" r:id="rId2"/>
    <sheet name="ナンバー" sheetId="21" r:id="rId3"/>
    <sheet name="（様式１）男一覧" sheetId="2" r:id="rId4"/>
    <sheet name="（様式１）女一覧" sheetId="16" r:id="rId5"/>
    <sheet name="（様式２）男入力" sheetId="10" r:id="rId6"/>
    <sheet name="（様式２）女入力" sheetId="11" r:id="rId7"/>
    <sheet name="（様式３）リレー" sheetId="12" r:id="rId8"/>
    <sheet name="（様式４）人数" sheetId="14" r:id="rId9"/>
    <sheet name="（様式5）納付書" sheetId="18" r:id="rId10"/>
  </sheets>
  <definedNames>
    <definedName name="_xlnm._FilterDatabase" localSheetId="6" hidden="1">'（様式２）女入力'!#REF!</definedName>
    <definedName name="_xlnm._FilterDatabase" localSheetId="5" hidden="1">'（様式２）男入力'!$AQ$12:$AQ$12</definedName>
    <definedName name="_xlnm._FilterDatabase" localSheetId="2" hidden="1">ナンバー!$A$2:$M$302</definedName>
    <definedName name="_xlnm.Print_Area" localSheetId="4">'（様式１）女一覧'!$B$1:$AC$47</definedName>
    <definedName name="_xlnm.Print_Area" localSheetId="3">'（様式１）男一覧'!$A$1:$AD$47</definedName>
    <definedName name="_xlnm.Print_Area" localSheetId="6">'（様式２）女入力'!$A$1:$N$52</definedName>
    <definedName name="_xlnm.Print_Area" localSheetId="5">'（様式２）男入力'!$A$1:$N$52</definedName>
    <definedName name="_xlnm.Print_Area" localSheetId="8">'（様式４）人数'!$A$1:$F$41</definedName>
    <definedName name="_xlnm.Print_Area" localSheetId="9">'（様式5）納付書'!$A$2:$I$39</definedName>
    <definedName name="_xlnm.Print_Area" localSheetId="2">ナンバー!$A$1:$G$122</definedName>
    <definedName name="_xlnm.Print_Area" localSheetId="0">最初にご確認ください!$B$1:$Q$62</definedName>
    <definedName name="_xlnm.Print_Titles" localSheetId="6">'（様式２）女入力'!$1:$11</definedName>
    <definedName name="_xlnm.Print_Titles" localSheetId="5">'（様式２）男入力'!$1:$11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7" i="16" l="1"/>
  <c r="AC18" i="16"/>
  <c r="AC19" i="16"/>
  <c r="AC20" i="16"/>
  <c r="AC21" i="16"/>
  <c r="AC22" i="16"/>
  <c r="AC23" i="16"/>
  <c r="AC24" i="16"/>
  <c r="AC25" i="16"/>
  <c r="AC26" i="16"/>
  <c r="AC27" i="16"/>
  <c r="AC28" i="16"/>
  <c r="AC29" i="16"/>
  <c r="AC30" i="16"/>
  <c r="AC31" i="16"/>
  <c r="AC32" i="16"/>
  <c r="AC33" i="16"/>
  <c r="AC34" i="16"/>
  <c r="AC35" i="16"/>
  <c r="AC36" i="16"/>
  <c r="AC37" i="16"/>
  <c r="AC38" i="16"/>
  <c r="AC39" i="16"/>
  <c r="AC40" i="16"/>
  <c r="AC41" i="16"/>
  <c r="AC42" i="16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C42" i="2"/>
  <c r="AB42" i="2"/>
  <c r="AA42" i="2"/>
  <c r="Z42" i="2"/>
  <c r="AC41" i="2"/>
  <c r="AB41" i="2"/>
  <c r="AA41" i="2"/>
  <c r="Z41" i="2"/>
  <c r="AC40" i="2"/>
  <c r="AB40" i="2"/>
  <c r="AA40" i="2"/>
  <c r="Z40" i="2"/>
  <c r="AC39" i="2"/>
  <c r="AB39" i="2"/>
  <c r="AA39" i="2"/>
  <c r="Z39" i="2"/>
  <c r="AC38" i="2"/>
  <c r="AB38" i="2"/>
  <c r="AA38" i="2"/>
  <c r="Z38" i="2"/>
  <c r="AC37" i="2"/>
  <c r="AB37" i="2"/>
  <c r="AA37" i="2"/>
  <c r="Z37" i="2"/>
  <c r="AC36" i="2"/>
  <c r="AB36" i="2"/>
  <c r="AA36" i="2"/>
  <c r="Z36" i="2"/>
  <c r="AC35" i="2"/>
  <c r="AB35" i="2"/>
  <c r="AA35" i="2"/>
  <c r="Z35" i="2"/>
  <c r="AC34" i="2"/>
  <c r="AB34" i="2"/>
  <c r="AA34" i="2"/>
  <c r="Z34" i="2"/>
  <c r="AC33" i="2"/>
  <c r="AB33" i="2"/>
  <c r="AA33" i="2"/>
  <c r="Z33" i="2"/>
  <c r="AC32" i="2"/>
  <c r="AB32" i="2"/>
  <c r="AA32" i="2"/>
  <c r="Z32" i="2"/>
  <c r="AC31" i="2"/>
  <c r="AB31" i="2"/>
  <c r="AA31" i="2"/>
  <c r="Z31" i="2"/>
  <c r="AC30" i="2"/>
  <c r="AB30" i="2"/>
  <c r="AA30" i="2"/>
  <c r="Z30" i="2"/>
  <c r="AC29" i="2"/>
  <c r="AB29" i="2"/>
  <c r="AA29" i="2"/>
  <c r="Z29" i="2"/>
  <c r="AC28" i="2"/>
  <c r="AB28" i="2"/>
  <c r="AA28" i="2"/>
  <c r="Z28" i="2"/>
  <c r="AC27" i="2"/>
  <c r="AB27" i="2"/>
  <c r="AA27" i="2"/>
  <c r="Z27" i="2"/>
  <c r="AC26" i="2"/>
  <c r="AB26" i="2"/>
  <c r="AA26" i="2"/>
  <c r="Z26" i="2"/>
  <c r="AC25" i="2"/>
  <c r="AB25" i="2"/>
  <c r="AA25" i="2"/>
  <c r="Z25" i="2"/>
  <c r="AC24" i="2"/>
  <c r="AB24" i="2"/>
  <c r="AA24" i="2"/>
  <c r="Z24" i="2"/>
  <c r="AC23" i="2"/>
  <c r="AB23" i="2"/>
  <c r="AA23" i="2"/>
  <c r="Z23" i="2"/>
  <c r="AC22" i="2"/>
  <c r="AB22" i="2"/>
  <c r="AA22" i="2"/>
  <c r="Z22" i="2"/>
  <c r="AC21" i="2"/>
  <c r="AB21" i="2"/>
  <c r="AA21" i="2"/>
  <c r="Z21" i="2"/>
  <c r="AC20" i="2"/>
  <c r="AB20" i="2"/>
  <c r="AA20" i="2"/>
  <c r="Z20" i="2"/>
  <c r="AC19" i="2"/>
  <c r="AB19" i="2"/>
  <c r="AA19" i="2"/>
  <c r="Z19" i="2"/>
  <c r="AC18" i="2"/>
  <c r="AB18" i="2"/>
  <c r="AA18" i="2"/>
  <c r="Z18" i="2"/>
  <c r="AC17" i="2"/>
  <c r="AB17" i="2"/>
  <c r="AA17" i="2"/>
  <c r="Z17" i="2"/>
  <c r="AC16" i="2"/>
  <c r="AB16" i="2"/>
  <c r="AA16" i="2"/>
  <c r="Z16" i="2"/>
  <c r="AC15" i="2"/>
  <c r="AB15" i="2"/>
  <c r="AA15" i="2"/>
  <c r="Z15" i="2"/>
  <c r="AC14" i="2"/>
  <c r="AB14" i="2"/>
  <c r="AA14" i="2"/>
  <c r="Z14" i="2"/>
  <c r="AC13" i="2"/>
  <c r="AB13" i="2"/>
  <c r="AA13" i="2"/>
  <c r="Z13" i="2"/>
  <c r="AC12" i="2"/>
  <c r="AB12" i="2"/>
  <c r="AA12" i="2"/>
  <c r="Z12" i="2"/>
  <c r="AC11" i="2"/>
  <c r="AB11" i="2"/>
  <c r="AA11" i="2"/>
  <c r="Z11" i="2"/>
  <c r="AC10" i="2"/>
  <c r="AB10" i="2"/>
  <c r="AA10" i="2"/>
  <c r="Z10" i="2"/>
  <c r="AC9" i="2"/>
  <c r="AB9" i="2"/>
  <c r="AA9" i="2"/>
  <c r="Z9" i="2"/>
  <c r="AC8" i="2"/>
  <c r="AB8" i="2"/>
  <c r="AA8" i="2"/>
  <c r="Z8" i="2"/>
  <c r="AC43" i="2"/>
  <c r="AB43" i="2"/>
  <c r="AA43" i="2"/>
  <c r="Z43" i="2"/>
  <c r="F9" i="16"/>
  <c r="G9" i="16"/>
  <c r="H9" i="16"/>
  <c r="I9" i="16"/>
  <c r="J9" i="16"/>
  <c r="K9" i="16"/>
  <c r="L9" i="16"/>
  <c r="M9" i="16"/>
  <c r="N9" i="16"/>
  <c r="O9" i="16"/>
  <c r="P9" i="16"/>
  <c r="Q9" i="16"/>
  <c r="R9" i="16"/>
  <c r="S9" i="16"/>
  <c r="T9" i="16"/>
  <c r="U9" i="16"/>
  <c r="V9" i="16"/>
  <c r="W9" i="16"/>
  <c r="F10" i="16"/>
  <c r="G10" i="16"/>
  <c r="H10" i="16"/>
  <c r="I10" i="16"/>
  <c r="J10" i="16"/>
  <c r="K10" i="16"/>
  <c r="L10" i="16"/>
  <c r="M10" i="16"/>
  <c r="N10" i="16"/>
  <c r="O10" i="16"/>
  <c r="P10" i="16"/>
  <c r="Q10" i="16"/>
  <c r="R10" i="16"/>
  <c r="S10" i="16"/>
  <c r="T10" i="16"/>
  <c r="U10" i="16"/>
  <c r="V10" i="16"/>
  <c r="W10" i="16"/>
  <c r="F11" i="16"/>
  <c r="G11" i="16"/>
  <c r="H11" i="16"/>
  <c r="I11" i="16"/>
  <c r="J11" i="16"/>
  <c r="K11" i="16"/>
  <c r="L11" i="16"/>
  <c r="M11" i="16"/>
  <c r="N11" i="16"/>
  <c r="O11" i="16"/>
  <c r="P11" i="16"/>
  <c r="Q11" i="16"/>
  <c r="R11" i="16"/>
  <c r="S11" i="16"/>
  <c r="T11" i="16"/>
  <c r="U11" i="16"/>
  <c r="V11" i="16"/>
  <c r="W11" i="16"/>
  <c r="F12" i="16"/>
  <c r="G12" i="16"/>
  <c r="H12" i="16"/>
  <c r="I12" i="16"/>
  <c r="J12" i="16"/>
  <c r="K12" i="16"/>
  <c r="L12" i="16"/>
  <c r="M12" i="16"/>
  <c r="N12" i="16"/>
  <c r="O12" i="16"/>
  <c r="P12" i="16"/>
  <c r="Q12" i="16"/>
  <c r="R12" i="16"/>
  <c r="S12" i="16"/>
  <c r="T12" i="16"/>
  <c r="U12" i="16"/>
  <c r="V12" i="16"/>
  <c r="W12" i="16"/>
  <c r="F13" i="16"/>
  <c r="G13" i="16"/>
  <c r="H13" i="16"/>
  <c r="I13" i="16"/>
  <c r="J13" i="16"/>
  <c r="K13" i="16"/>
  <c r="L13" i="16"/>
  <c r="M13" i="16"/>
  <c r="N13" i="16"/>
  <c r="O13" i="16"/>
  <c r="P13" i="16"/>
  <c r="Q13" i="16"/>
  <c r="R13" i="16"/>
  <c r="S13" i="16"/>
  <c r="T13" i="16"/>
  <c r="U13" i="16"/>
  <c r="V13" i="16"/>
  <c r="W13" i="16"/>
  <c r="F14" i="16"/>
  <c r="G14" i="16"/>
  <c r="H14" i="16"/>
  <c r="I14" i="16"/>
  <c r="J14" i="16"/>
  <c r="K14" i="16"/>
  <c r="L14" i="16"/>
  <c r="M14" i="16"/>
  <c r="N14" i="16"/>
  <c r="O14" i="16"/>
  <c r="P14" i="16"/>
  <c r="Q14" i="16"/>
  <c r="R14" i="16"/>
  <c r="S14" i="16"/>
  <c r="T14" i="16"/>
  <c r="U14" i="16"/>
  <c r="V14" i="16"/>
  <c r="W14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U15" i="16"/>
  <c r="V15" i="16"/>
  <c r="W15" i="16"/>
  <c r="F16" i="16"/>
  <c r="G16" i="16"/>
  <c r="H16" i="16"/>
  <c r="I16" i="16"/>
  <c r="J16" i="16"/>
  <c r="K16" i="16"/>
  <c r="L16" i="16"/>
  <c r="M16" i="16"/>
  <c r="N16" i="16"/>
  <c r="O16" i="16"/>
  <c r="P16" i="16"/>
  <c r="Q16" i="16"/>
  <c r="R16" i="16"/>
  <c r="S16" i="16"/>
  <c r="T16" i="16"/>
  <c r="U16" i="16"/>
  <c r="V16" i="16"/>
  <c r="W16" i="16"/>
  <c r="F17" i="16"/>
  <c r="G17" i="16"/>
  <c r="H17" i="16"/>
  <c r="I17" i="16"/>
  <c r="J17" i="16"/>
  <c r="K17" i="16"/>
  <c r="L17" i="16"/>
  <c r="M17" i="16"/>
  <c r="N17" i="16"/>
  <c r="O17" i="16"/>
  <c r="P17" i="16"/>
  <c r="Q17" i="16"/>
  <c r="R17" i="16"/>
  <c r="S17" i="16"/>
  <c r="T17" i="16"/>
  <c r="U17" i="16"/>
  <c r="V17" i="16"/>
  <c r="W17" i="16"/>
  <c r="F18" i="16"/>
  <c r="G18" i="16"/>
  <c r="H18" i="16"/>
  <c r="I18" i="16"/>
  <c r="J18" i="16"/>
  <c r="K18" i="16"/>
  <c r="L18" i="16"/>
  <c r="M18" i="16"/>
  <c r="N18" i="16"/>
  <c r="O18" i="16"/>
  <c r="P18" i="16"/>
  <c r="Q18" i="16"/>
  <c r="R18" i="16"/>
  <c r="S18" i="16"/>
  <c r="T18" i="16"/>
  <c r="U18" i="16"/>
  <c r="V18" i="16"/>
  <c r="W18" i="16"/>
  <c r="F19" i="16"/>
  <c r="G19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U19" i="16"/>
  <c r="V19" i="16"/>
  <c r="W19" i="16"/>
  <c r="F20" i="16"/>
  <c r="G20" i="16"/>
  <c r="H20" i="16"/>
  <c r="I20" i="16"/>
  <c r="J20" i="16"/>
  <c r="K20" i="16"/>
  <c r="L20" i="16"/>
  <c r="M20" i="16"/>
  <c r="N20" i="16"/>
  <c r="O20" i="16"/>
  <c r="P20" i="16"/>
  <c r="Q20" i="16"/>
  <c r="R20" i="16"/>
  <c r="S20" i="16"/>
  <c r="T20" i="16"/>
  <c r="U20" i="16"/>
  <c r="V20" i="16"/>
  <c r="W20" i="16"/>
  <c r="F21" i="16"/>
  <c r="G21" i="16"/>
  <c r="H21" i="16"/>
  <c r="I21" i="16"/>
  <c r="J21" i="16"/>
  <c r="K21" i="16"/>
  <c r="L21" i="16"/>
  <c r="M21" i="16"/>
  <c r="N21" i="16"/>
  <c r="O21" i="16"/>
  <c r="P21" i="16"/>
  <c r="Q21" i="16"/>
  <c r="R21" i="16"/>
  <c r="S21" i="16"/>
  <c r="T21" i="16"/>
  <c r="U21" i="16"/>
  <c r="V21" i="16"/>
  <c r="W21" i="16"/>
  <c r="F22" i="16"/>
  <c r="G22" i="16"/>
  <c r="H22" i="16"/>
  <c r="I22" i="16"/>
  <c r="J22" i="16"/>
  <c r="K22" i="16"/>
  <c r="L22" i="16"/>
  <c r="M22" i="16"/>
  <c r="N22" i="16"/>
  <c r="O22" i="16"/>
  <c r="P22" i="16"/>
  <c r="Q22" i="16"/>
  <c r="R22" i="16"/>
  <c r="S22" i="16"/>
  <c r="T22" i="16"/>
  <c r="U22" i="16"/>
  <c r="V22" i="16"/>
  <c r="W22" i="16"/>
  <c r="F23" i="16"/>
  <c r="G23" i="16"/>
  <c r="H23" i="16"/>
  <c r="I23" i="16"/>
  <c r="J23" i="16"/>
  <c r="K23" i="16"/>
  <c r="L23" i="16"/>
  <c r="M23" i="16"/>
  <c r="N23" i="16"/>
  <c r="O23" i="16"/>
  <c r="P23" i="16"/>
  <c r="Q23" i="16"/>
  <c r="R23" i="16"/>
  <c r="S23" i="16"/>
  <c r="T23" i="16"/>
  <c r="U23" i="16"/>
  <c r="V23" i="16"/>
  <c r="W23" i="16"/>
  <c r="F24" i="16"/>
  <c r="G24" i="16"/>
  <c r="H24" i="16"/>
  <c r="I24" i="16"/>
  <c r="J24" i="16"/>
  <c r="K24" i="16"/>
  <c r="L24" i="16"/>
  <c r="M24" i="16"/>
  <c r="N24" i="16"/>
  <c r="O24" i="16"/>
  <c r="P24" i="16"/>
  <c r="Q24" i="16"/>
  <c r="R24" i="16"/>
  <c r="S24" i="16"/>
  <c r="T24" i="16"/>
  <c r="U24" i="16"/>
  <c r="V24" i="16"/>
  <c r="W24" i="16"/>
  <c r="F25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T25" i="16"/>
  <c r="U25" i="16"/>
  <c r="V25" i="16"/>
  <c r="W25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T26" i="16"/>
  <c r="U26" i="16"/>
  <c r="V26" i="16"/>
  <c r="W26" i="16"/>
  <c r="F27" i="16"/>
  <c r="G27" i="16"/>
  <c r="H27" i="16"/>
  <c r="I27" i="16"/>
  <c r="J27" i="16"/>
  <c r="K27" i="16"/>
  <c r="L27" i="16"/>
  <c r="M27" i="16"/>
  <c r="N27" i="16"/>
  <c r="O27" i="16"/>
  <c r="P27" i="16"/>
  <c r="Q27" i="16"/>
  <c r="R27" i="16"/>
  <c r="S27" i="16"/>
  <c r="T27" i="16"/>
  <c r="U27" i="16"/>
  <c r="V27" i="16"/>
  <c r="W27" i="16"/>
  <c r="F28" i="16"/>
  <c r="G28" i="16"/>
  <c r="H28" i="16"/>
  <c r="I28" i="16"/>
  <c r="J28" i="16"/>
  <c r="K28" i="16"/>
  <c r="L28" i="16"/>
  <c r="M28" i="16"/>
  <c r="N28" i="16"/>
  <c r="O28" i="16"/>
  <c r="P28" i="16"/>
  <c r="Q28" i="16"/>
  <c r="R28" i="16"/>
  <c r="S28" i="16"/>
  <c r="T28" i="16"/>
  <c r="U28" i="16"/>
  <c r="V28" i="16"/>
  <c r="W28" i="16"/>
  <c r="F29" i="16"/>
  <c r="G29" i="16"/>
  <c r="H29" i="16"/>
  <c r="I29" i="16"/>
  <c r="J29" i="16"/>
  <c r="K29" i="16"/>
  <c r="L29" i="16"/>
  <c r="M29" i="16"/>
  <c r="N29" i="16"/>
  <c r="O29" i="16"/>
  <c r="P29" i="16"/>
  <c r="Q29" i="16"/>
  <c r="R29" i="16"/>
  <c r="S29" i="16"/>
  <c r="T29" i="16"/>
  <c r="U29" i="16"/>
  <c r="V29" i="16"/>
  <c r="W29" i="16"/>
  <c r="F30" i="16"/>
  <c r="G30" i="16"/>
  <c r="H30" i="16"/>
  <c r="I30" i="16"/>
  <c r="J30" i="16"/>
  <c r="K30" i="16"/>
  <c r="L30" i="16"/>
  <c r="M30" i="16"/>
  <c r="N30" i="16"/>
  <c r="O30" i="16"/>
  <c r="P30" i="16"/>
  <c r="Q30" i="16"/>
  <c r="R30" i="16"/>
  <c r="S30" i="16"/>
  <c r="T30" i="16"/>
  <c r="U30" i="16"/>
  <c r="V30" i="16"/>
  <c r="W30" i="16"/>
  <c r="F31" i="16"/>
  <c r="G31" i="16"/>
  <c r="H31" i="16"/>
  <c r="I31" i="16"/>
  <c r="J31" i="16"/>
  <c r="K31" i="16"/>
  <c r="L31" i="16"/>
  <c r="M31" i="16"/>
  <c r="N31" i="16"/>
  <c r="O31" i="16"/>
  <c r="P31" i="16"/>
  <c r="Q31" i="16"/>
  <c r="R31" i="16"/>
  <c r="S31" i="16"/>
  <c r="T31" i="16"/>
  <c r="U31" i="16"/>
  <c r="V31" i="16"/>
  <c r="W31" i="16"/>
  <c r="F32" i="16"/>
  <c r="G32" i="16"/>
  <c r="H32" i="16"/>
  <c r="I32" i="16"/>
  <c r="J32" i="16"/>
  <c r="K32" i="16"/>
  <c r="L32" i="16"/>
  <c r="M32" i="16"/>
  <c r="N32" i="16"/>
  <c r="O32" i="16"/>
  <c r="P32" i="16"/>
  <c r="Q32" i="16"/>
  <c r="R32" i="16"/>
  <c r="S32" i="16"/>
  <c r="T32" i="16"/>
  <c r="U32" i="16"/>
  <c r="V32" i="16"/>
  <c r="W32" i="16"/>
  <c r="F33" i="16"/>
  <c r="G33" i="16"/>
  <c r="H33" i="16"/>
  <c r="I33" i="16"/>
  <c r="J33" i="16"/>
  <c r="K33" i="16"/>
  <c r="L33" i="16"/>
  <c r="M33" i="16"/>
  <c r="N33" i="16"/>
  <c r="O33" i="16"/>
  <c r="P33" i="16"/>
  <c r="Q33" i="16"/>
  <c r="R33" i="16"/>
  <c r="S33" i="16"/>
  <c r="T33" i="16"/>
  <c r="U33" i="16"/>
  <c r="V33" i="16"/>
  <c r="W33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R34" i="16"/>
  <c r="S34" i="16"/>
  <c r="T34" i="16"/>
  <c r="U34" i="16"/>
  <c r="V34" i="16"/>
  <c r="W34" i="16"/>
  <c r="F35" i="16"/>
  <c r="G35" i="16"/>
  <c r="H35" i="16"/>
  <c r="I35" i="16"/>
  <c r="J35" i="16"/>
  <c r="K35" i="16"/>
  <c r="L35" i="16"/>
  <c r="M35" i="16"/>
  <c r="N35" i="16"/>
  <c r="O35" i="16"/>
  <c r="P35" i="16"/>
  <c r="Q35" i="16"/>
  <c r="R35" i="16"/>
  <c r="S35" i="16"/>
  <c r="T35" i="16"/>
  <c r="U35" i="16"/>
  <c r="V35" i="16"/>
  <c r="W35" i="16"/>
  <c r="F36" i="16"/>
  <c r="G36" i="16"/>
  <c r="H36" i="16"/>
  <c r="I36" i="16"/>
  <c r="J36" i="16"/>
  <c r="K36" i="16"/>
  <c r="L36" i="16"/>
  <c r="M36" i="16"/>
  <c r="N36" i="16"/>
  <c r="O36" i="16"/>
  <c r="P36" i="16"/>
  <c r="Q36" i="16"/>
  <c r="R36" i="16"/>
  <c r="S36" i="16"/>
  <c r="T36" i="16"/>
  <c r="U36" i="16"/>
  <c r="V36" i="16"/>
  <c r="W36" i="16"/>
  <c r="F37" i="16"/>
  <c r="G37" i="16"/>
  <c r="H37" i="16"/>
  <c r="I37" i="16"/>
  <c r="J37" i="16"/>
  <c r="K37" i="16"/>
  <c r="L37" i="16"/>
  <c r="M37" i="16"/>
  <c r="N37" i="16"/>
  <c r="O37" i="16"/>
  <c r="P37" i="16"/>
  <c r="Q37" i="16"/>
  <c r="R37" i="16"/>
  <c r="S37" i="16"/>
  <c r="T37" i="16"/>
  <c r="U37" i="16"/>
  <c r="V37" i="16"/>
  <c r="W37" i="16"/>
  <c r="F38" i="16"/>
  <c r="G38" i="16"/>
  <c r="H38" i="16"/>
  <c r="I38" i="16"/>
  <c r="J38" i="16"/>
  <c r="K38" i="16"/>
  <c r="L38" i="16"/>
  <c r="M38" i="16"/>
  <c r="N38" i="16"/>
  <c r="O38" i="16"/>
  <c r="P38" i="16"/>
  <c r="Q38" i="16"/>
  <c r="R38" i="16"/>
  <c r="S38" i="16"/>
  <c r="T38" i="16"/>
  <c r="U38" i="16"/>
  <c r="V38" i="16"/>
  <c r="W38" i="16"/>
  <c r="F39" i="16"/>
  <c r="G39" i="16"/>
  <c r="H39" i="16"/>
  <c r="I39" i="16"/>
  <c r="J39" i="16"/>
  <c r="K39" i="16"/>
  <c r="L39" i="16"/>
  <c r="M39" i="16"/>
  <c r="N39" i="16"/>
  <c r="O39" i="16"/>
  <c r="P39" i="16"/>
  <c r="Q39" i="16"/>
  <c r="R39" i="16"/>
  <c r="S39" i="16"/>
  <c r="T39" i="16"/>
  <c r="U39" i="16"/>
  <c r="V39" i="16"/>
  <c r="W39" i="16"/>
  <c r="F40" i="16"/>
  <c r="G40" i="16"/>
  <c r="H40" i="16"/>
  <c r="I40" i="16"/>
  <c r="J40" i="16"/>
  <c r="K40" i="16"/>
  <c r="L40" i="16"/>
  <c r="M40" i="16"/>
  <c r="N40" i="16"/>
  <c r="O40" i="16"/>
  <c r="P40" i="16"/>
  <c r="Q40" i="16"/>
  <c r="R40" i="16"/>
  <c r="S40" i="16"/>
  <c r="T40" i="16"/>
  <c r="U40" i="16"/>
  <c r="V40" i="16"/>
  <c r="W40" i="16"/>
  <c r="F41" i="16"/>
  <c r="G41" i="16"/>
  <c r="H41" i="16"/>
  <c r="I41" i="16"/>
  <c r="J41" i="16"/>
  <c r="K41" i="16"/>
  <c r="L41" i="16"/>
  <c r="M41" i="16"/>
  <c r="N41" i="16"/>
  <c r="O41" i="16"/>
  <c r="P41" i="16"/>
  <c r="Q41" i="16"/>
  <c r="R41" i="16"/>
  <c r="S41" i="16"/>
  <c r="T41" i="16"/>
  <c r="U41" i="16"/>
  <c r="V41" i="16"/>
  <c r="W41" i="16"/>
  <c r="F42" i="16"/>
  <c r="G42" i="16"/>
  <c r="H42" i="16"/>
  <c r="I42" i="16"/>
  <c r="J42" i="16"/>
  <c r="K42" i="16"/>
  <c r="L42" i="16"/>
  <c r="M42" i="16"/>
  <c r="N42" i="16"/>
  <c r="O42" i="16"/>
  <c r="P42" i="16"/>
  <c r="Q42" i="16"/>
  <c r="R42" i="16"/>
  <c r="S42" i="16"/>
  <c r="T42" i="16"/>
  <c r="U42" i="16"/>
  <c r="V42" i="16"/>
  <c r="W42" i="16"/>
  <c r="X42" i="16"/>
  <c r="X41" i="16"/>
  <c r="X40" i="16"/>
  <c r="X39" i="16"/>
  <c r="X38" i="16"/>
  <c r="X37" i="16"/>
  <c r="X36" i="16"/>
  <c r="X35" i="16"/>
  <c r="X34" i="16"/>
  <c r="X33" i="16"/>
  <c r="X32" i="16"/>
  <c r="X31" i="16"/>
  <c r="X30" i="16"/>
  <c r="X29" i="16"/>
  <c r="X28" i="16"/>
  <c r="X27" i="16"/>
  <c r="X26" i="16"/>
  <c r="X25" i="16"/>
  <c r="X24" i="16"/>
  <c r="X23" i="16"/>
  <c r="X22" i="16"/>
  <c r="X21" i="16"/>
  <c r="X20" i="16"/>
  <c r="X19" i="16"/>
  <c r="X18" i="16"/>
  <c r="X17" i="16"/>
  <c r="X16" i="16"/>
  <c r="X15" i="16"/>
  <c r="X14" i="16"/>
  <c r="X13" i="16"/>
  <c r="X12" i="16"/>
  <c r="X11" i="16"/>
  <c r="X10" i="16"/>
  <c r="X9" i="16"/>
  <c r="Z8" i="16" l="1"/>
  <c r="AA8" i="16"/>
  <c r="AB8" i="16"/>
  <c r="Y8" i="16"/>
  <c r="X8" i="16"/>
  <c r="G8" i="16"/>
  <c r="H8" i="16"/>
  <c r="I8" i="16"/>
  <c r="J8" i="16"/>
  <c r="K8" i="16"/>
  <c r="L8" i="16"/>
  <c r="M8" i="16"/>
  <c r="N8" i="16"/>
  <c r="O8" i="16"/>
  <c r="P8" i="16"/>
  <c r="Q8" i="16"/>
  <c r="R8" i="16"/>
  <c r="S8" i="16"/>
  <c r="T8" i="16"/>
  <c r="U8" i="16"/>
  <c r="V8" i="16"/>
  <c r="F8" i="16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Y43" i="2" s="1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Y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F8" i="2"/>
  <c r="R31" i="10"/>
  <c r="R32" i="10"/>
  <c r="R33" i="10"/>
  <c r="R34" i="10"/>
  <c r="R30" i="11"/>
  <c r="R31" i="11"/>
  <c r="R32" i="11"/>
  <c r="R33" i="11"/>
  <c r="C24" i="14" l="1"/>
  <c r="F24" i="14"/>
  <c r="Q29" i="11"/>
  <c r="R29" i="11"/>
  <c r="F21" i="14" s="1"/>
  <c r="Q28" i="11"/>
  <c r="R28" i="11"/>
  <c r="F20" i="14" s="1"/>
  <c r="Q27" i="11"/>
  <c r="R27" i="11"/>
  <c r="F19" i="14" s="1"/>
  <c r="Q26" i="11"/>
  <c r="R26" i="11"/>
  <c r="F18" i="14" s="1"/>
  <c r="Q25" i="11"/>
  <c r="R25" i="11"/>
  <c r="F17" i="14" s="1"/>
  <c r="Q24" i="11"/>
  <c r="R24" i="11"/>
  <c r="F16" i="14" s="1"/>
  <c r="Q23" i="11"/>
  <c r="R23" i="11"/>
  <c r="F15" i="14" s="1"/>
  <c r="Q22" i="11"/>
  <c r="R22" i="11"/>
  <c r="F14" i="14" s="1"/>
  <c r="Q21" i="11"/>
  <c r="R21" i="11"/>
  <c r="F13" i="14" s="1"/>
  <c r="Q20" i="11"/>
  <c r="R20" i="11"/>
  <c r="F12" i="14" s="1"/>
  <c r="Q19" i="11"/>
  <c r="R19" i="11"/>
  <c r="F11" i="14" s="1"/>
  <c r="Q18" i="11"/>
  <c r="R18" i="11"/>
  <c r="F10" i="14" s="1"/>
  <c r="Q17" i="11"/>
  <c r="R17" i="11"/>
  <c r="F9" i="14" s="1"/>
  <c r="Q16" i="11"/>
  <c r="R16" i="11"/>
  <c r="F8" i="14" s="1"/>
  <c r="Q15" i="11"/>
  <c r="R15" i="11"/>
  <c r="F7" i="14" s="1"/>
  <c r="Q14" i="11"/>
  <c r="R14" i="11"/>
  <c r="F6" i="14" s="1"/>
  <c r="Q13" i="11"/>
  <c r="R13" i="11"/>
  <c r="F5" i="14" s="1"/>
  <c r="Q14" i="10"/>
  <c r="R14" i="10"/>
  <c r="C6" i="14" s="1"/>
  <c r="Q15" i="10"/>
  <c r="R15" i="10"/>
  <c r="C7" i="14" s="1"/>
  <c r="Q16" i="10"/>
  <c r="R16" i="10"/>
  <c r="C8" i="14" s="1"/>
  <c r="Q17" i="10"/>
  <c r="R17" i="10"/>
  <c r="C9" i="14" s="1"/>
  <c r="Q18" i="10"/>
  <c r="R18" i="10"/>
  <c r="C10" i="14" s="1"/>
  <c r="Q19" i="10"/>
  <c r="R19" i="10"/>
  <c r="C11" i="14" s="1"/>
  <c r="Q20" i="10"/>
  <c r="R20" i="10"/>
  <c r="C12" i="14" s="1"/>
  <c r="Q21" i="10"/>
  <c r="R21" i="10"/>
  <c r="C13" i="14" s="1"/>
  <c r="Q22" i="10"/>
  <c r="R22" i="10"/>
  <c r="C14" i="14" s="1"/>
  <c r="Q23" i="10"/>
  <c r="R23" i="10"/>
  <c r="C15" i="14" s="1"/>
  <c r="Q24" i="10"/>
  <c r="R24" i="10"/>
  <c r="C16" i="14" s="1"/>
  <c r="Q25" i="10"/>
  <c r="R25" i="10"/>
  <c r="C17" i="14" s="1"/>
  <c r="Q26" i="10"/>
  <c r="R26" i="10"/>
  <c r="C18" i="14" s="1"/>
  <c r="Q27" i="10"/>
  <c r="R27" i="10"/>
  <c r="C19" i="14" s="1"/>
  <c r="Q28" i="10"/>
  <c r="R28" i="10"/>
  <c r="C20" i="14" s="1"/>
  <c r="Q29" i="10"/>
  <c r="R29" i="10"/>
  <c r="C21" i="14" s="1"/>
  <c r="Q30" i="10"/>
  <c r="R30" i="10"/>
  <c r="C22" i="14" s="1"/>
  <c r="Q13" i="10"/>
  <c r="R13" i="10"/>
  <c r="C5" i="14" s="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13" i="11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27" i="10"/>
  <c r="U13" i="10"/>
  <c r="B27" i="18"/>
  <c r="J5" i="10"/>
  <c r="J6" i="10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7" i="14"/>
  <c r="C28" i="14"/>
  <c r="C24" i="12"/>
  <c r="C16" i="16"/>
  <c r="AC16" i="16" s="1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AD17" i="16"/>
  <c r="AD18" i="16"/>
  <c r="AD19" i="16"/>
  <c r="AD20" i="16"/>
  <c r="AD21" i="16"/>
  <c r="AD22" i="16"/>
  <c r="AD23" i="16"/>
  <c r="AD24" i="16"/>
  <c r="AD25" i="16"/>
  <c r="AD26" i="16"/>
  <c r="AD27" i="16"/>
  <c r="AD28" i="16"/>
  <c r="AD29" i="16"/>
  <c r="AD30" i="16"/>
  <c r="AD31" i="16"/>
  <c r="AD32" i="16"/>
  <c r="AD33" i="16"/>
  <c r="AD34" i="16"/>
  <c r="AD35" i="16"/>
  <c r="AD36" i="16"/>
  <c r="AD37" i="16"/>
  <c r="AD38" i="16"/>
  <c r="AD39" i="16"/>
  <c r="AD40" i="16"/>
  <c r="AD41" i="16"/>
  <c r="AD42" i="16"/>
  <c r="Y44" i="2"/>
  <c r="T30" i="10"/>
  <c r="P43" i="16"/>
  <c r="W44" i="2"/>
  <c r="V44" i="2"/>
  <c r="S44" i="2"/>
  <c r="O43" i="2"/>
  <c r="L44" i="2"/>
  <c r="K44" i="2"/>
  <c r="J44" i="2"/>
  <c r="G44" i="2"/>
  <c r="F44" i="2"/>
  <c r="N44" i="2"/>
  <c r="R44" i="2"/>
  <c r="H44" i="2"/>
  <c r="T44" i="2"/>
  <c r="I44" i="2"/>
  <c r="M44" i="2"/>
  <c r="U44" i="2"/>
  <c r="B4" i="18"/>
  <c r="B5" i="18"/>
  <c r="C1" i="12"/>
  <c r="B2" i="2"/>
  <c r="Y9" i="16"/>
  <c r="Z9" i="16"/>
  <c r="Z43" i="16" s="1"/>
  <c r="AA9" i="16"/>
  <c r="AA43" i="16" s="1"/>
  <c r="AB9" i="16"/>
  <c r="Y10" i="16"/>
  <c r="Z10" i="16"/>
  <c r="AA10" i="16"/>
  <c r="AB10" i="16"/>
  <c r="Y11" i="16"/>
  <c r="Z11" i="16"/>
  <c r="AA11" i="16"/>
  <c r="AB11" i="16"/>
  <c r="Y12" i="16"/>
  <c r="Z12" i="16"/>
  <c r="AA12" i="16"/>
  <c r="AB12" i="16"/>
  <c r="Y13" i="16"/>
  <c r="Z13" i="16"/>
  <c r="AA13" i="16"/>
  <c r="AB13" i="16"/>
  <c r="Y14" i="16"/>
  <c r="Z14" i="16"/>
  <c r="AA14" i="16"/>
  <c r="AB14" i="16"/>
  <c r="Y15" i="16"/>
  <c r="Z15" i="16"/>
  <c r="AA15" i="16"/>
  <c r="AB15" i="16"/>
  <c r="Y16" i="16"/>
  <c r="Z16" i="16"/>
  <c r="AA16" i="16"/>
  <c r="AB16" i="16"/>
  <c r="Y17" i="16"/>
  <c r="Z17" i="16"/>
  <c r="AA17" i="16"/>
  <c r="AB17" i="16"/>
  <c r="Y18" i="16"/>
  <c r="Z18" i="16"/>
  <c r="AA18" i="16"/>
  <c r="AB18" i="16"/>
  <c r="Y19" i="16"/>
  <c r="Z19" i="16"/>
  <c r="AA19" i="16"/>
  <c r="AB19" i="16"/>
  <c r="Y20" i="16"/>
  <c r="Z20" i="16"/>
  <c r="AA20" i="16"/>
  <c r="AB20" i="16"/>
  <c r="Y21" i="16"/>
  <c r="Z21" i="16"/>
  <c r="AA21" i="16"/>
  <c r="AB21" i="16"/>
  <c r="Y22" i="16"/>
  <c r="Z22" i="16"/>
  <c r="AA22" i="16"/>
  <c r="AB22" i="16"/>
  <c r="Y23" i="16"/>
  <c r="Z23" i="16"/>
  <c r="AA23" i="16"/>
  <c r="AB23" i="16"/>
  <c r="Y24" i="16"/>
  <c r="Z24" i="16"/>
  <c r="AA24" i="16"/>
  <c r="AB24" i="16"/>
  <c r="Y25" i="16"/>
  <c r="Z25" i="16"/>
  <c r="AA25" i="16"/>
  <c r="AB25" i="16"/>
  <c r="Y26" i="16"/>
  <c r="Z26" i="16"/>
  <c r="AA26" i="16"/>
  <c r="AB26" i="16"/>
  <c r="Y27" i="16"/>
  <c r="Z27" i="16"/>
  <c r="AA27" i="16"/>
  <c r="AB27" i="16"/>
  <c r="Y28" i="16"/>
  <c r="Z28" i="16"/>
  <c r="AA28" i="16"/>
  <c r="AB28" i="16"/>
  <c r="Y29" i="16"/>
  <c r="Z29" i="16"/>
  <c r="AA29" i="16"/>
  <c r="AB29" i="16"/>
  <c r="Y30" i="16"/>
  <c r="Z30" i="16"/>
  <c r="AA30" i="16"/>
  <c r="AB30" i="16"/>
  <c r="Y31" i="16"/>
  <c r="Z31" i="16"/>
  <c r="AA31" i="16"/>
  <c r="AB31" i="16"/>
  <c r="Y32" i="16"/>
  <c r="Z32" i="16"/>
  <c r="AA32" i="16"/>
  <c r="AB32" i="16"/>
  <c r="Y33" i="16"/>
  <c r="Z33" i="16"/>
  <c r="AA33" i="16"/>
  <c r="AB33" i="16"/>
  <c r="Y34" i="16"/>
  <c r="Z34" i="16"/>
  <c r="AA34" i="16"/>
  <c r="AB34" i="16"/>
  <c r="Y35" i="16"/>
  <c r="Z35" i="16"/>
  <c r="AA35" i="16"/>
  <c r="AB35" i="16"/>
  <c r="Y36" i="16"/>
  <c r="Z36" i="16"/>
  <c r="AA36" i="16"/>
  <c r="AB36" i="16"/>
  <c r="Y37" i="16"/>
  <c r="Z37" i="16"/>
  <c r="AA37" i="16"/>
  <c r="AB37" i="16"/>
  <c r="Y38" i="16"/>
  <c r="Z38" i="16"/>
  <c r="AA38" i="16"/>
  <c r="AB38" i="16"/>
  <c r="Y39" i="16"/>
  <c r="Z39" i="16"/>
  <c r="AA39" i="16"/>
  <c r="AB39" i="16"/>
  <c r="Y40" i="16"/>
  <c r="Z40" i="16"/>
  <c r="AA40" i="16"/>
  <c r="AB40" i="16"/>
  <c r="Y41" i="16"/>
  <c r="Z41" i="16"/>
  <c r="AA41" i="16"/>
  <c r="AB41" i="16"/>
  <c r="Y42" i="16"/>
  <c r="Z42" i="16"/>
  <c r="AA42" i="16"/>
  <c r="AB42" i="16"/>
  <c r="W8" i="16"/>
  <c r="X8" i="2"/>
  <c r="O13" i="11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13" i="10"/>
  <c r="D10" i="18"/>
  <c r="F22" i="14"/>
  <c r="P43" i="2"/>
  <c r="E44" i="12"/>
  <c r="D44" i="12"/>
  <c r="E43" i="12"/>
  <c r="D43" i="12"/>
  <c r="E42" i="12"/>
  <c r="D42" i="12"/>
  <c r="E41" i="12"/>
  <c r="D41" i="12"/>
  <c r="E40" i="12"/>
  <c r="D40" i="12"/>
  <c r="E39" i="12"/>
  <c r="D39" i="12"/>
  <c r="D30" i="12"/>
  <c r="E30" i="12"/>
  <c r="D31" i="12"/>
  <c r="E31" i="12"/>
  <c r="D32" i="12"/>
  <c r="E32" i="12"/>
  <c r="D33" i="12"/>
  <c r="E33" i="12"/>
  <c r="D34" i="12"/>
  <c r="E34" i="12"/>
  <c r="E29" i="12"/>
  <c r="D29" i="12"/>
  <c r="E21" i="12"/>
  <c r="D21" i="12"/>
  <c r="E20" i="12"/>
  <c r="D20" i="12"/>
  <c r="E19" i="12"/>
  <c r="D19" i="12"/>
  <c r="E18" i="12"/>
  <c r="D18" i="12"/>
  <c r="E17" i="12"/>
  <c r="D17" i="12"/>
  <c r="E16" i="12"/>
  <c r="D16" i="12"/>
  <c r="D7" i="12"/>
  <c r="E7" i="12"/>
  <c r="D8" i="12"/>
  <c r="E8" i="12"/>
  <c r="D9" i="12"/>
  <c r="E9" i="12"/>
  <c r="D10" i="12"/>
  <c r="E10" i="12"/>
  <c r="D11" i="12"/>
  <c r="E11" i="12"/>
  <c r="E6" i="12"/>
  <c r="D6" i="12"/>
  <c r="C24" i="11"/>
  <c r="E24" i="11"/>
  <c r="C28" i="11"/>
  <c r="E28" i="11" s="1"/>
  <c r="C32" i="11"/>
  <c r="E32" i="11" s="1"/>
  <c r="C36" i="11"/>
  <c r="E36" i="11" s="1"/>
  <c r="C40" i="11"/>
  <c r="E40" i="11" s="1"/>
  <c r="C44" i="11"/>
  <c r="E44" i="11" s="1"/>
  <c r="C48" i="11"/>
  <c r="E48" i="11" s="1"/>
  <c r="C52" i="11"/>
  <c r="E52" i="11" s="1"/>
  <c r="C3" i="11"/>
  <c r="C3" i="10"/>
  <c r="C14" i="10"/>
  <c r="D9" i="2" s="1"/>
  <c r="AD9" i="2" s="1"/>
  <c r="D14" i="10"/>
  <c r="F14" i="10"/>
  <c r="E9" i="2" s="1"/>
  <c r="C15" i="10"/>
  <c r="D10" i="2" s="1"/>
  <c r="AD10" i="2" s="1"/>
  <c r="D15" i="10"/>
  <c r="F15" i="10"/>
  <c r="E10" i="2" s="1"/>
  <c r="C16" i="10"/>
  <c r="D11" i="2" s="1"/>
  <c r="AD11" i="2" s="1"/>
  <c r="D16" i="10"/>
  <c r="F16" i="10"/>
  <c r="E11" i="2" s="1"/>
  <c r="C17" i="10"/>
  <c r="D12" i="2" s="1"/>
  <c r="AD12" i="2" s="1"/>
  <c r="D17" i="10"/>
  <c r="F17" i="10"/>
  <c r="E12" i="2" s="1"/>
  <c r="C18" i="10"/>
  <c r="D13" i="2" s="1"/>
  <c r="AD13" i="2" s="1"/>
  <c r="D18" i="10"/>
  <c r="F18" i="10"/>
  <c r="E13" i="2" s="1"/>
  <c r="C19" i="10"/>
  <c r="D14" i="2" s="1"/>
  <c r="AD14" i="2" s="1"/>
  <c r="D19" i="10"/>
  <c r="F19" i="10"/>
  <c r="E14" i="2" s="1"/>
  <c r="C20" i="10"/>
  <c r="E20" i="10" s="1"/>
  <c r="D20" i="10"/>
  <c r="F20" i="10"/>
  <c r="E15" i="2" s="1"/>
  <c r="C21" i="10"/>
  <c r="D16" i="2" s="1"/>
  <c r="AD16" i="2" s="1"/>
  <c r="D21" i="10"/>
  <c r="F21" i="10"/>
  <c r="E16" i="2" s="1"/>
  <c r="C22" i="10"/>
  <c r="D17" i="2" s="1"/>
  <c r="AD17" i="2" s="1"/>
  <c r="D22" i="10"/>
  <c r="F22" i="10"/>
  <c r="E17" i="2" s="1"/>
  <c r="C23" i="10"/>
  <c r="D18" i="2" s="1"/>
  <c r="AD18" i="2" s="1"/>
  <c r="D23" i="10"/>
  <c r="F23" i="10"/>
  <c r="E18" i="2" s="1"/>
  <c r="C24" i="10"/>
  <c r="D19" i="2" s="1"/>
  <c r="AD19" i="2" s="1"/>
  <c r="D24" i="10"/>
  <c r="F24" i="10"/>
  <c r="E19" i="2" s="1"/>
  <c r="C25" i="10"/>
  <c r="D20" i="2" s="1"/>
  <c r="D25" i="10"/>
  <c r="F25" i="10"/>
  <c r="E20" i="2" s="1"/>
  <c r="C26" i="10"/>
  <c r="D21" i="2" s="1"/>
  <c r="D26" i="10"/>
  <c r="F26" i="10"/>
  <c r="E21" i="2" s="1"/>
  <c r="C27" i="10"/>
  <c r="D22" i="2" s="1"/>
  <c r="D27" i="10"/>
  <c r="F27" i="10"/>
  <c r="E22" i="2" s="1"/>
  <c r="C28" i="10"/>
  <c r="E28" i="10" s="1"/>
  <c r="D28" i="10"/>
  <c r="F28" i="10"/>
  <c r="E23" i="2" s="1"/>
  <c r="C29" i="10"/>
  <c r="D24" i="2" s="1"/>
  <c r="D29" i="10"/>
  <c r="F29" i="10"/>
  <c r="E24" i="2" s="1"/>
  <c r="C30" i="10"/>
  <c r="D25" i="2" s="1"/>
  <c r="D30" i="10"/>
  <c r="F30" i="10"/>
  <c r="E25" i="2" s="1"/>
  <c r="C31" i="10"/>
  <c r="D26" i="2" s="1"/>
  <c r="D31" i="10"/>
  <c r="F31" i="10"/>
  <c r="E26" i="2" s="1"/>
  <c r="C32" i="10"/>
  <c r="D27" i="2" s="1"/>
  <c r="D32" i="10"/>
  <c r="F32" i="10"/>
  <c r="E27" i="2" s="1"/>
  <c r="C33" i="10"/>
  <c r="D28" i="2" s="1"/>
  <c r="D33" i="10"/>
  <c r="F33" i="10"/>
  <c r="E28" i="2" s="1"/>
  <c r="C34" i="10"/>
  <c r="D29" i="2" s="1"/>
  <c r="D34" i="10"/>
  <c r="F34" i="10"/>
  <c r="E29" i="2" s="1"/>
  <c r="C35" i="10"/>
  <c r="D30" i="2" s="1"/>
  <c r="D35" i="10"/>
  <c r="F35" i="10"/>
  <c r="E30" i="2" s="1"/>
  <c r="C36" i="10"/>
  <c r="D31" i="2" s="1"/>
  <c r="D36" i="10"/>
  <c r="F36" i="10"/>
  <c r="E31" i="2" s="1"/>
  <c r="C37" i="10"/>
  <c r="D32" i="2" s="1"/>
  <c r="D37" i="10"/>
  <c r="F37" i="10"/>
  <c r="E32" i="2" s="1"/>
  <c r="C38" i="10"/>
  <c r="D33" i="2" s="1"/>
  <c r="D38" i="10"/>
  <c r="F38" i="10"/>
  <c r="E33" i="2" s="1"/>
  <c r="C39" i="10"/>
  <c r="D34" i="2" s="1"/>
  <c r="D39" i="10"/>
  <c r="F39" i="10"/>
  <c r="E34" i="2" s="1"/>
  <c r="C40" i="10"/>
  <c r="D35" i="2" s="1"/>
  <c r="D40" i="10"/>
  <c r="F40" i="10"/>
  <c r="E35" i="2" s="1"/>
  <c r="C41" i="10"/>
  <c r="D36" i="2" s="1"/>
  <c r="D41" i="10"/>
  <c r="F41" i="10"/>
  <c r="E36" i="2" s="1"/>
  <c r="C42" i="10"/>
  <c r="D37" i="2" s="1"/>
  <c r="D42" i="10"/>
  <c r="F42" i="10"/>
  <c r="E37" i="2" s="1"/>
  <c r="C43" i="10"/>
  <c r="E43" i="10" s="1"/>
  <c r="D43" i="10"/>
  <c r="F43" i="10"/>
  <c r="E38" i="2" s="1"/>
  <c r="C44" i="10"/>
  <c r="D39" i="2" s="1"/>
  <c r="D44" i="10"/>
  <c r="F44" i="10"/>
  <c r="E39" i="2" s="1"/>
  <c r="C45" i="10"/>
  <c r="D40" i="2" s="1"/>
  <c r="D45" i="10"/>
  <c r="F45" i="10"/>
  <c r="E40" i="2" s="1"/>
  <c r="C46" i="10"/>
  <c r="D41" i="2" s="1"/>
  <c r="D46" i="10"/>
  <c r="F46" i="10"/>
  <c r="E41" i="2" s="1"/>
  <c r="C47" i="10"/>
  <c r="D42" i="2" s="1"/>
  <c r="D47" i="10"/>
  <c r="F47" i="10"/>
  <c r="E42" i="2" s="1"/>
  <c r="C48" i="10"/>
  <c r="E48" i="10" s="1"/>
  <c r="D48" i="10"/>
  <c r="F48" i="10"/>
  <c r="C49" i="10"/>
  <c r="E49" i="10" s="1"/>
  <c r="D49" i="10"/>
  <c r="F49" i="10"/>
  <c r="C50" i="10"/>
  <c r="E50" i="10" s="1"/>
  <c r="D50" i="10"/>
  <c r="F50" i="10"/>
  <c r="C51" i="10"/>
  <c r="E51" i="10" s="1"/>
  <c r="D51" i="10"/>
  <c r="F51" i="10"/>
  <c r="C52" i="10"/>
  <c r="E52" i="10" s="1"/>
  <c r="D52" i="10"/>
  <c r="F52" i="10"/>
  <c r="C14" i="11"/>
  <c r="D9" i="16" s="1"/>
  <c r="D14" i="11"/>
  <c r="F14" i="11"/>
  <c r="E9" i="16" s="1"/>
  <c r="C15" i="11"/>
  <c r="D10" i="16" s="1"/>
  <c r="D15" i="11"/>
  <c r="F15" i="11"/>
  <c r="E10" i="16" s="1"/>
  <c r="C16" i="11"/>
  <c r="D11" i="16" s="1"/>
  <c r="D16" i="11"/>
  <c r="F16" i="11"/>
  <c r="E11" i="16" s="1"/>
  <c r="C17" i="11"/>
  <c r="D12" i="16" s="1"/>
  <c r="D17" i="11"/>
  <c r="F17" i="11"/>
  <c r="E12" i="16" s="1"/>
  <c r="C18" i="11"/>
  <c r="E18" i="11" s="1"/>
  <c r="D18" i="11"/>
  <c r="F18" i="11"/>
  <c r="E13" i="16" s="1"/>
  <c r="C19" i="11"/>
  <c r="D14" i="16" s="1"/>
  <c r="D19" i="11"/>
  <c r="F19" i="11"/>
  <c r="E14" i="16" s="1"/>
  <c r="C20" i="11"/>
  <c r="D15" i="16" s="1"/>
  <c r="D20" i="11"/>
  <c r="F20" i="11"/>
  <c r="E15" i="16" s="1"/>
  <c r="C21" i="11"/>
  <c r="D16" i="16" s="1"/>
  <c r="D21" i="11"/>
  <c r="F21" i="11"/>
  <c r="E16" i="16" s="1"/>
  <c r="C22" i="11"/>
  <c r="D17" i="16" s="1"/>
  <c r="D22" i="11"/>
  <c r="F22" i="11"/>
  <c r="E17" i="16" s="1"/>
  <c r="C23" i="11"/>
  <c r="D18" i="16" s="1"/>
  <c r="D23" i="11"/>
  <c r="F23" i="11"/>
  <c r="E18" i="16" s="1"/>
  <c r="D19" i="16"/>
  <c r="D24" i="11"/>
  <c r="F24" i="11"/>
  <c r="E19" i="16" s="1"/>
  <c r="C25" i="11"/>
  <c r="D20" i="16" s="1"/>
  <c r="D25" i="11"/>
  <c r="F25" i="11"/>
  <c r="E20" i="16" s="1"/>
  <c r="C26" i="11"/>
  <c r="D21" i="16" s="1"/>
  <c r="D26" i="11"/>
  <c r="F26" i="11"/>
  <c r="E21" i="16" s="1"/>
  <c r="C27" i="11"/>
  <c r="D22" i="16" s="1"/>
  <c r="D27" i="11"/>
  <c r="F27" i="11"/>
  <c r="E22" i="16" s="1"/>
  <c r="D28" i="11"/>
  <c r="F28" i="11"/>
  <c r="E23" i="16" s="1"/>
  <c r="C29" i="11"/>
  <c r="D24" i="16" s="1"/>
  <c r="D29" i="11"/>
  <c r="F29" i="11"/>
  <c r="E24" i="16" s="1"/>
  <c r="C30" i="11"/>
  <c r="D25" i="16" s="1"/>
  <c r="D30" i="11"/>
  <c r="F30" i="11"/>
  <c r="E25" i="16" s="1"/>
  <c r="C31" i="11"/>
  <c r="D26" i="16" s="1"/>
  <c r="D31" i="11"/>
  <c r="F31" i="11"/>
  <c r="E26" i="16" s="1"/>
  <c r="D27" i="16"/>
  <c r="D32" i="11"/>
  <c r="F32" i="11"/>
  <c r="E27" i="16" s="1"/>
  <c r="C33" i="11"/>
  <c r="E33" i="11" s="1"/>
  <c r="D33" i="11"/>
  <c r="F33" i="11"/>
  <c r="E28" i="16" s="1"/>
  <c r="C34" i="11"/>
  <c r="D29" i="16" s="1"/>
  <c r="D34" i="11"/>
  <c r="F34" i="11"/>
  <c r="E29" i="16" s="1"/>
  <c r="C35" i="11"/>
  <c r="D30" i="16" s="1"/>
  <c r="D35" i="11"/>
  <c r="F35" i="11"/>
  <c r="E30" i="16" s="1"/>
  <c r="D36" i="11"/>
  <c r="F36" i="11"/>
  <c r="E31" i="16" s="1"/>
  <c r="C37" i="11"/>
  <c r="D32" i="16" s="1"/>
  <c r="D37" i="11"/>
  <c r="F37" i="11"/>
  <c r="E32" i="16" s="1"/>
  <c r="C38" i="11"/>
  <c r="D33" i="16" s="1"/>
  <c r="D38" i="11"/>
  <c r="F38" i="11"/>
  <c r="E33" i="16" s="1"/>
  <c r="C39" i="11"/>
  <c r="D34" i="16" s="1"/>
  <c r="D39" i="11"/>
  <c r="F39" i="11"/>
  <c r="E34" i="16" s="1"/>
  <c r="D40" i="11"/>
  <c r="F40" i="11"/>
  <c r="E35" i="16" s="1"/>
  <c r="C41" i="11"/>
  <c r="D36" i="16" s="1"/>
  <c r="D41" i="11"/>
  <c r="F41" i="11"/>
  <c r="E36" i="16" s="1"/>
  <c r="C42" i="11"/>
  <c r="D37" i="16" s="1"/>
  <c r="D42" i="11"/>
  <c r="F42" i="11"/>
  <c r="E37" i="16" s="1"/>
  <c r="C43" i="11"/>
  <c r="D38" i="16" s="1"/>
  <c r="D43" i="11"/>
  <c r="F43" i="11"/>
  <c r="E38" i="16" s="1"/>
  <c r="D44" i="11"/>
  <c r="F44" i="11"/>
  <c r="E39" i="16" s="1"/>
  <c r="C45" i="11"/>
  <c r="E45" i="11" s="1"/>
  <c r="D45" i="11"/>
  <c r="F45" i="11"/>
  <c r="E40" i="16" s="1"/>
  <c r="C46" i="11"/>
  <c r="D41" i="16" s="1"/>
  <c r="D46" i="11"/>
  <c r="F46" i="11"/>
  <c r="E41" i="16" s="1"/>
  <c r="C47" i="11"/>
  <c r="D42" i="16" s="1"/>
  <c r="D47" i="11"/>
  <c r="F47" i="11"/>
  <c r="E42" i="16" s="1"/>
  <c r="D48" i="11"/>
  <c r="F48" i="11"/>
  <c r="C49" i="11"/>
  <c r="E49" i="11" s="1"/>
  <c r="D49" i="11"/>
  <c r="F49" i="11"/>
  <c r="C50" i="11"/>
  <c r="E50" i="11" s="1"/>
  <c r="D50" i="11"/>
  <c r="F50" i="11"/>
  <c r="C51" i="11"/>
  <c r="E51" i="11" s="1"/>
  <c r="D51" i="11"/>
  <c r="F51" i="11"/>
  <c r="D52" i="11"/>
  <c r="F52" i="11"/>
  <c r="F13" i="11"/>
  <c r="E8" i="16" s="1"/>
  <c r="D13" i="11"/>
  <c r="C13" i="11"/>
  <c r="E13" i="11" s="1"/>
  <c r="F13" i="10"/>
  <c r="E8" i="2" s="1"/>
  <c r="D13" i="10"/>
  <c r="C13" i="10"/>
  <c r="E13" i="10" s="1"/>
  <c r="J5" i="11"/>
  <c r="F25" i="14"/>
  <c r="D37" i="12"/>
  <c r="D27" i="12"/>
  <c r="C42" i="2"/>
  <c r="AE42" i="2"/>
  <c r="C41" i="2"/>
  <c r="AE41" i="2"/>
  <c r="C40" i="2"/>
  <c r="AE40" i="2"/>
  <c r="C39" i="2"/>
  <c r="AE39" i="2"/>
  <c r="C38" i="2"/>
  <c r="AE38" i="2"/>
  <c r="B2" i="16"/>
  <c r="D5" i="16"/>
  <c r="K5" i="16"/>
  <c r="T5" i="16"/>
  <c r="C8" i="16"/>
  <c r="AC8" i="16" s="1"/>
  <c r="C9" i="16"/>
  <c r="AC9" i="16" s="1"/>
  <c r="C10" i="16"/>
  <c r="AC10" i="16" s="1"/>
  <c r="C11" i="16"/>
  <c r="AC11" i="16" s="1"/>
  <c r="C12" i="16"/>
  <c r="AC12" i="16" s="1"/>
  <c r="C13" i="16"/>
  <c r="AC13" i="16" s="1"/>
  <c r="C14" i="16"/>
  <c r="AC14" i="16" s="1"/>
  <c r="C15" i="16"/>
  <c r="AC15" i="16" s="1"/>
  <c r="D5" i="2"/>
  <c r="K5" i="2"/>
  <c r="U5" i="2"/>
  <c r="C8" i="2"/>
  <c r="C9" i="2"/>
  <c r="AE9" i="2" s="1"/>
  <c r="C10" i="2"/>
  <c r="AE10" i="2"/>
  <c r="C11" i="2"/>
  <c r="AE11" i="2" s="1"/>
  <c r="C12" i="2"/>
  <c r="C13" i="2"/>
  <c r="AE13" i="2" s="1"/>
  <c r="C14" i="2"/>
  <c r="AE14" i="2" s="1"/>
  <c r="C15" i="2"/>
  <c r="AE15" i="2" s="1"/>
  <c r="C16" i="2"/>
  <c r="AE16" i="2"/>
  <c r="C17" i="2"/>
  <c r="AE17" i="2" s="1"/>
  <c r="C18" i="2"/>
  <c r="AE18" i="2" s="1"/>
  <c r="C19" i="2"/>
  <c r="AE19" i="2" s="1"/>
  <c r="C20" i="2"/>
  <c r="AE20" i="2"/>
  <c r="C21" i="2"/>
  <c r="AE21" i="2"/>
  <c r="C22" i="2"/>
  <c r="AE22" i="2"/>
  <c r="C23" i="2"/>
  <c r="AE23" i="2"/>
  <c r="C24" i="2"/>
  <c r="AE24" i="2"/>
  <c r="C25" i="2"/>
  <c r="AE25" i="2"/>
  <c r="C26" i="2"/>
  <c r="AE26" i="2"/>
  <c r="C27" i="2"/>
  <c r="AE27" i="2"/>
  <c r="C28" i="2"/>
  <c r="AE28" i="2"/>
  <c r="C29" i="2"/>
  <c r="AE29" i="2"/>
  <c r="C30" i="2"/>
  <c r="AE30" i="2"/>
  <c r="C31" i="2"/>
  <c r="AE31" i="2"/>
  <c r="C32" i="2"/>
  <c r="AE32" i="2"/>
  <c r="C33" i="2"/>
  <c r="AE33" i="2"/>
  <c r="C34" i="2"/>
  <c r="AE34" i="2"/>
  <c r="C35" i="2"/>
  <c r="AE35" i="2"/>
  <c r="C36" i="2"/>
  <c r="AE36" i="2"/>
  <c r="C37" i="2"/>
  <c r="AE37" i="2"/>
  <c r="C2" i="11"/>
  <c r="G3" i="11"/>
  <c r="I3" i="11"/>
  <c r="C2" i="10"/>
  <c r="G3" i="10"/>
  <c r="I3" i="10"/>
  <c r="D4" i="12"/>
  <c r="D14" i="12"/>
  <c r="A1" i="14"/>
  <c r="D2" i="14"/>
  <c r="C25" i="14"/>
  <c r="D9" i="18"/>
  <c r="J6" i="11"/>
  <c r="AE12" i="2"/>
  <c r="X43" i="2"/>
  <c r="AD13" i="16"/>
  <c r="E25" i="10"/>
  <c r="W43" i="2"/>
  <c r="S43" i="2"/>
  <c r="N43" i="2"/>
  <c r="Q43" i="2"/>
  <c r="M43" i="2"/>
  <c r="J43" i="2"/>
  <c r="L43" i="2"/>
  <c r="T43" i="2"/>
  <c r="U43" i="2"/>
  <c r="H43" i="2"/>
  <c r="R43" i="2"/>
  <c r="F43" i="2"/>
  <c r="I43" i="2"/>
  <c r="AE8" i="2"/>
  <c r="G43" i="2"/>
  <c r="V43" i="2"/>
  <c r="K43" i="2"/>
  <c r="AB43" i="16" l="1"/>
  <c r="Y43" i="16"/>
  <c r="AD8" i="16"/>
  <c r="X43" i="16"/>
  <c r="X44" i="16"/>
  <c r="W43" i="16"/>
  <c r="AD10" i="16"/>
  <c r="S44" i="16"/>
  <c r="O43" i="16"/>
  <c r="S43" i="16"/>
  <c r="K43" i="16"/>
  <c r="L43" i="16"/>
  <c r="G44" i="16"/>
  <c r="T44" i="16"/>
  <c r="H44" i="16"/>
  <c r="M44" i="16"/>
  <c r="L44" i="16"/>
  <c r="T43" i="16"/>
  <c r="U44" i="16"/>
  <c r="H43" i="16"/>
  <c r="J44" i="16"/>
  <c r="Q43" i="16"/>
  <c r="U43" i="16"/>
  <c r="M43" i="16"/>
  <c r="I43" i="16"/>
  <c r="AD11" i="16"/>
  <c r="I44" i="16"/>
  <c r="V44" i="16"/>
  <c r="R43" i="16"/>
  <c r="N44" i="16"/>
  <c r="J43" i="16"/>
  <c r="F44" i="16"/>
  <c r="N43" i="16"/>
  <c r="AD9" i="16"/>
  <c r="F43" i="16"/>
  <c r="V43" i="16"/>
  <c r="C19" i="18"/>
  <c r="F19" i="18" s="1"/>
  <c r="AD15" i="16"/>
  <c r="AD16" i="16"/>
  <c r="AD14" i="16"/>
  <c r="AD12" i="16"/>
  <c r="E16" i="10"/>
  <c r="E15" i="10"/>
  <c r="E24" i="10"/>
  <c r="E41" i="10"/>
  <c r="E14" i="11"/>
  <c r="E45" i="10"/>
  <c r="D23" i="2"/>
  <c r="E22" i="11"/>
  <c r="E43" i="11"/>
  <c r="E33" i="10"/>
  <c r="E29" i="11"/>
  <c r="E42" i="11"/>
  <c r="E21" i="10"/>
  <c r="E17" i="11"/>
  <c r="D15" i="2"/>
  <c r="AD15" i="2" s="1"/>
  <c r="E14" i="10"/>
  <c r="E31" i="10"/>
  <c r="E17" i="10"/>
  <c r="D28" i="16"/>
  <c r="E44" i="10"/>
  <c r="D40" i="16"/>
  <c r="D38" i="2"/>
  <c r="E46" i="10"/>
  <c r="E23" i="11"/>
  <c r="D13" i="16"/>
  <c r="E21" i="11"/>
  <c r="E32" i="10"/>
  <c r="E40" i="10"/>
  <c r="E39" i="10"/>
  <c r="E34" i="11"/>
  <c r="E47" i="11"/>
  <c r="E29" i="10"/>
  <c r="E47" i="10"/>
  <c r="E15" i="11"/>
  <c r="E26" i="11"/>
  <c r="E27" i="11"/>
  <c r="D8" i="16"/>
  <c r="E36" i="10"/>
  <c r="E35" i="10"/>
  <c r="E19" i="10"/>
  <c r="E38" i="11"/>
  <c r="E31" i="11"/>
  <c r="D8" i="2"/>
  <c r="AD8" i="2" s="1"/>
  <c r="E23" i="10"/>
  <c r="E37" i="10"/>
  <c r="E37" i="11"/>
  <c r="E39" i="11"/>
  <c r="D35" i="16"/>
  <c r="E27" i="10"/>
  <c r="E26" i="10"/>
  <c r="E19" i="11"/>
  <c r="D39" i="16"/>
  <c r="D23" i="16"/>
  <c r="E34" i="10"/>
  <c r="E18" i="10"/>
  <c r="E38" i="10"/>
  <c r="E22" i="10"/>
  <c r="E25" i="11"/>
  <c r="E41" i="11"/>
  <c r="E16" i="11"/>
  <c r="E20" i="11"/>
  <c r="E42" i="10"/>
  <c r="E30" i="10"/>
  <c r="E30" i="11"/>
  <c r="E46" i="11"/>
  <c r="E35" i="11"/>
  <c r="D31" i="16"/>
  <c r="E7" i="10"/>
  <c r="J7" i="10" s="1"/>
  <c r="J8" i="10" s="1"/>
  <c r="C18" i="18"/>
  <c r="B34" i="18" s="1"/>
  <c r="E7" i="11"/>
  <c r="J7" i="11" s="1"/>
  <c r="J8" i="11" s="1"/>
  <c r="G43" i="16"/>
  <c r="K44" i="16"/>
  <c r="R44" i="16"/>
  <c r="C16" i="18" l="1"/>
  <c r="C17" i="18"/>
  <c r="B33" i="18" l="1"/>
  <c r="F17" i="18"/>
  <c r="F16" i="18"/>
  <c r="B32" i="18"/>
  <c r="F20" i="18" l="1"/>
  <c r="C29" i="18" s="1"/>
</calcChain>
</file>

<file path=xl/sharedStrings.xml><?xml version="1.0" encoding="utf-8"?>
<sst xmlns="http://schemas.openxmlformats.org/spreadsheetml/2006/main" count="1506" uniqueCount="648">
  <si>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</si>
  <si>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</si>
  <si>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最初に申込必要事項シートに、必要事項を入力して下さい。</t>
  </si>
  <si>
    <t>【基本注意】</t>
  </si>
  <si>
    <t>１．Excelを使用してデータを読み取りますので、下記の通り入力しない場合は、正しく読み取れなかったり表示されません。</t>
  </si>
  <si>
    <t>４．シート名は、入力完了後も変更しないでください。</t>
  </si>
  <si>
    <t>１　様式２入力例</t>
  </si>
  <si>
    <t>連番</t>
  </si>
  <si>
    <t>ﾅﾝﾊﾞｰ</t>
  </si>
  <si>
    <t>氏名</t>
  </si>
  <si>
    <t>ﾌﾘｶﾞﾅ</t>
  </si>
  <si>
    <t>学校名</t>
  </si>
  <si>
    <t>学年</t>
  </si>
  <si>
    <t>高校ﾍﾞｽﾄ</t>
  </si>
  <si>
    <t>400R</t>
  </si>
  <si>
    <t>1600R</t>
  </si>
  <si>
    <t>記入例</t>
  </si>
  <si>
    <t>十勝　太郎</t>
  </si>
  <si>
    <t>ﾄｶﾁ ﾀﾛｳ</t>
  </si>
  <si>
    <t>帯広三条</t>
  </si>
  <si>
    <t>200m</t>
  </si>
  <si>
    <t>23.20</t>
  </si>
  <si>
    <t>400mH</t>
  </si>
  <si>
    <t>ハンマー投</t>
  </si>
  <si>
    <t>２　様式２入力上の注意</t>
  </si>
  <si>
    <t>（１）ナンバー</t>
  </si>
  <si>
    <t>（２）氏名・フリガナ</t>
  </si>
  <si>
    <t>（３）学校名</t>
  </si>
  <si>
    <t>（４）学年</t>
  </si>
  <si>
    <t>（５）参加種目</t>
  </si>
  <si>
    <t>参加種目欄を選択すると種目リストが表示され、実施種目が選択できるようになっています。必ずリストより選択してください。</t>
  </si>
  <si>
    <t>・半角数字と半角記号で入力してください。</t>
  </si>
  <si>
    <t>（７）リレー</t>
  </si>
  <si>
    <t>リレーメンバーには○をリストより選択入力し、別途（様式３）に必要事項を入力してください。</t>
  </si>
  <si>
    <t>（８）申込先</t>
  </si>
  <si>
    <t>３　申込方法</t>
  </si>
  <si>
    <t>所属名</t>
  </si>
  <si>
    <t>（正式）</t>
  </si>
  <si>
    <t>（略名）</t>
  </si>
  <si>
    <t>申込責任者</t>
  </si>
  <si>
    <t>氏 名</t>
  </si>
  <si>
    <t>電話(携帯)</t>
  </si>
  <si>
    <t>プログラム掲載顧問名</t>
  </si>
  <si>
    <t>電子データの送付先は</t>
  </si>
  <si>
    <t>(様式１)</t>
  </si>
  <si>
    <t>選手参加申し込み一覧表</t>
  </si>
  <si>
    <t>記入責任者</t>
  </si>
  <si>
    <t>㊞</t>
  </si>
  <si>
    <t>番号</t>
  </si>
  <si>
    <t>氏　　　名</t>
  </si>
  <si>
    <t>学　　　年</t>
  </si>
  <si>
    <t>100m</t>
  </si>
  <si>
    <t>400m</t>
  </si>
  <si>
    <t>800m</t>
  </si>
  <si>
    <t>1500m</t>
  </si>
  <si>
    <t>3000m</t>
  </si>
  <si>
    <t>5000m</t>
  </si>
  <si>
    <t>100mH</t>
  </si>
  <si>
    <t>110mH</t>
  </si>
  <si>
    <t>3000mSC</t>
  </si>
  <si>
    <t>5000mW</t>
  </si>
  <si>
    <t>4×100mR</t>
  </si>
  <si>
    <t>4×400mR</t>
  </si>
  <si>
    <t>走高跳</t>
  </si>
  <si>
    <t>棒高跳</t>
  </si>
  <si>
    <t>走幅跳</t>
  </si>
  <si>
    <t>三段跳</t>
  </si>
  <si>
    <t>砲丸投</t>
  </si>
  <si>
    <t>円盤投</t>
  </si>
  <si>
    <t>やり投</t>
  </si>
  <si>
    <t>※</t>
  </si>
  <si>
    <t>(1)　出場種目欄に○印をつける。</t>
  </si>
  <si>
    <t>(3)　男女別に各１枚提出すること。</t>
  </si>
  <si>
    <t>大会名</t>
  </si>
  <si>
    <t>高校男子</t>
  </si>
  <si>
    <t>（様式２）</t>
  </si>
  <si>
    <t>連絡先</t>
  </si>
  <si>
    <t>名</t>
  </si>
  <si>
    <t>×</t>
  </si>
  <si>
    <t>円　　　＝</t>
  </si>
  <si>
    <t>円</t>
  </si>
  <si>
    <t>３種目</t>
  </si>
  <si>
    <t>合　　計</t>
  </si>
  <si>
    <t>リレー</t>
  </si>
  <si>
    <t>氏　名</t>
  </si>
  <si>
    <t>参加種目</t>
  </si>
  <si>
    <t>高校女子</t>
  </si>
  <si>
    <t>最高記録</t>
  </si>
  <si>
    <t>（様式３）</t>
  </si>
  <si>
    <t>参加しないチームの種目名の欄は空欄にしてください。</t>
  </si>
  <si>
    <t>種目名</t>
  </si>
  <si>
    <t>チーム名</t>
  </si>
  <si>
    <t>NO.カード</t>
  </si>
  <si>
    <t>（様式４）</t>
  </si>
  <si>
    <t>学校名（所属名）</t>
  </si>
  <si>
    <t>性別</t>
  </si>
  <si>
    <t>種　　目</t>
  </si>
  <si>
    <t>参加人数</t>
  </si>
  <si>
    <t>男子</t>
  </si>
  <si>
    <t>女子</t>
  </si>
  <si>
    <t>(様式５)</t>
  </si>
  <si>
    <t>参加料納付書</t>
  </si>
  <si>
    <t>記載責任者名</t>
  </si>
  <si>
    <t>５．入力シートセルの、行や列の挿入または削除はしないで下さい。</t>
    <rPh sb="13" eb="14">
      <t>レツ</t>
    </rPh>
    <phoneticPr fontId="54"/>
  </si>
  <si>
    <t>(1)　出場種目欄に●印をつける。</t>
  </si>
  <si>
    <t>参加料</t>
    <rPh sb="0" eb="3">
      <t>サンカリョウ</t>
    </rPh>
    <phoneticPr fontId="54"/>
  </si>
  <si>
    <t>３．ファイル名は、新人支部予選（学校名）にしてください。</t>
    <rPh sb="9" eb="11">
      <t>シンジン</t>
    </rPh>
    <phoneticPr fontId="54"/>
  </si>
  <si>
    <t>リレー</t>
    <phoneticPr fontId="54"/>
  </si>
  <si>
    <t>ﾁｰﾑ</t>
    <phoneticPr fontId="54"/>
  </si>
  <si>
    <t>参加種目一覧表</t>
    <phoneticPr fontId="54"/>
  </si>
  <si>
    <t>十勝高等学校新人陸上競技大会</t>
    <rPh sb="6" eb="8">
      <t>シンジン</t>
    </rPh>
    <phoneticPr fontId="54"/>
  </si>
  <si>
    <t>所　属</t>
  </si>
  <si>
    <t/>
  </si>
  <si>
    <t>←　この間は自動で入ります　→</t>
    <rPh sb="4" eb="5">
      <t>アイダ</t>
    </rPh>
    <rPh sb="6" eb="8">
      <t>ジドウ</t>
    </rPh>
    <rPh sb="9" eb="10">
      <t>ハイ</t>
    </rPh>
    <phoneticPr fontId="54"/>
  </si>
  <si>
    <t>ナンバーを入れると自動で入ります。</t>
    <rPh sb="5" eb="6">
      <t>イ</t>
    </rPh>
    <rPh sb="9" eb="11">
      <t>ジドウ</t>
    </rPh>
    <rPh sb="12" eb="13">
      <t>ハイ</t>
    </rPh>
    <phoneticPr fontId="54"/>
  </si>
  <si>
    <t>色つきセルに入力</t>
    <rPh sb="0" eb="1">
      <t>イロ</t>
    </rPh>
    <rPh sb="6" eb="8">
      <t>ニュウリョク</t>
    </rPh>
    <phoneticPr fontId="54"/>
  </si>
  <si>
    <t>帯広柏葉高等学校</t>
  </si>
  <si>
    <t>帯広三条高等学校</t>
  </si>
  <si>
    <t>帯広緑陽高等学校</t>
  </si>
  <si>
    <t>帯広工業高等学校</t>
  </si>
  <si>
    <t>帯広農業高等学校</t>
  </si>
  <si>
    <t>音更高等学校</t>
  </si>
  <si>
    <t>上士幌高等学校</t>
  </si>
  <si>
    <t>鹿追高等学校</t>
  </si>
  <si>
    <t>芽室高等学校</t>
  </si>
  <si>
    <t>清水高等学校</t>
  </si>
  <si>
    <t>大樹高等学校</t>
  </si>
  <si>
    <t>広尾高等学校</t>
  </si>
  <si>
    <t>池田高等学校</t>
  </si>
  <si>
    <t>本別高等学校</t>
  </si>
  <si>
    <t>足寄高等学校</t>
  </si>
  <si>
    <t>帯広北高等学校</t>
  </si>
  <si>
    <t>帯広大谷高等学校</t>
  </si>
  <si>
    <t>白樺学園高等学校</t>
  </si>
  <si>
    <t>帯広南商業高等学校</t>
    <rPh sb="3" eb="5">
      <t>ショウギョウ</t>
    </rPh>
    <phoneticPr fontId="54"/>
  </si>
  <si>
    <t>←リストから選択</t>
    <rPh sb="6" eb="8">
      <t>センタク</t>
    </rPh>
    <phoneticPr fontId="54"/>
  </si>
  <si>
    <t>１種目×（</t>
    <rPh sb="1" eb="3">
      <t>シュモク</t>
    </rPh>
    <phoneticPr fontId="54"/>
  </si>
  <si>
    <t>）チーム</t>
    <phoneticPr fontId="54"/>
  </si>
  <si>
    <t>２．入力するのは色のついたタグのシートです。（申込必要事項、様式２、３、５、補助員名簿）</t>
    <rPh sb="8" eb="9">
      <t>イロ</t>
    </rPh>
    <rPh sb="23" eb="24">
      <t>モウ</t>
    </rPh>
    <rPh sb="24" eb="25">
      <t>コ</t>
    </rPh>
    <rPh sb="25" eb="27">
      <t>ヒツヨウ</t>
    </rPh>
    <rPh sb="27" eb="29">
      <t>ジコウ</t>
    </rPh>
    <rPh sb="30" eb="32">
      <t>ヨウシキ</t>
    </rPh>
    <rPh sb="38" eb="41">
      <t>ホジョイン</t>
    </rPh>
    <rPh sb="41" eb="43">
      <t>メイボ</t>
    </rPh>
    <phoneticPr fontId="54"/>
  </si>
  <si>
    <t>今大会が初めての大会出場となる選手はナンバー登録が必要になります。その場合はナンバーの欄に「なし」と標記するとともに</t>
    <phoneticPr fontId="54"/>
  </si>
  <si>
    <t>専門部高澤へご一報下さい。</t>
    <rPh sb="0" eb="3">
      <t>センモンブ</t>
    </rPh>
    <rPh sb="3" eb="5">
      <t>タカザワ</t>
    </rPh>
    <rPh sb="7" eb="9">
      <t>イッポウ</t>
    </rPh>
    <rPh sb="9" eb="10">
      <t>クダ</t>
    </rPh>
    <phoneticPr fontId="54"/>
  </si>
  <si>
    <t>OP100m</t>
    <phoneticPr fontId="54"/>
  </si>
  <si>
    <t>OP1500m</t>
    <phoneticPr fontId="54"/>
  </si>
  <si>
    <t>OP走幅跳</t>
    <rPh sb="2" eb="5">
      <t>ハバ</t>
    </rPh>
    <phoneticPr fontId="54"/>
  </si>
  <si>
    <t>OP砲丸投</t>
    <rPh sb="2" eb="5">
      <t>ホウガンナ</t>
    </rPh>
    <phoneticPr fontId="54"/>
  </si>
  <si>
    <t>OP100m</t>
    <phoneticPr fontId="54"/>
  </si>
  <si>
    <t>obisanjotf@gmail.com</t>
    <phoneticPr fontId="54"/>
  </si>
  <si>
    <t>２種目×（</t>
    <rPh sb="1" eb="3">
      <t>シュモク</t>
    </rPh>
    <phoneticPr fontId="54"/>
  </si>
  <si>
    <t>リレー×（</t>
    <phoneticPr fontId="54"/>
  </si>
  <si>
    <t>）名</t>
    <phoneticPr fontId="54"/>
  </si>
  <si>
    <t>）名</t>
    <rPh sb="1" eb="2">
      <t>メイ</t>
    </rPh>
    <phoneticPr fontId="54"/>
  </si>
  <si>
    <t>＝</t>
    <phoneticPr fontId="54"/>
  </si>
  <si>
    <t>円</t>
    <rPh sb="0" eb="1">
      <t>エン</t>
    </rPh>
    <phoneticPr fontId="54"/>
  </si>
  <si>
    <t>納入計</t>
    <rPh sb="0" eb="2">
      <t>ノウニュウ</t>
    </rPh>
    <rPh sb="2" eb="3">
      <t>ケイ</t>
    </rPh>
    <phoneticPr fontId="54"/>
  </si>
  <si>
    <t>オープン種目</t>
    <phoneticPr fontId="54"/>
  </si>
  <si>
    <t>9.25</t>
    <phoneticPr fontId="54"/>
  </si>
  <si>
    <t>オープン種目</t>
    <rPh sb="4" eb="6">
      <t>シュモク</t>
    </rPh>
    <phoneticPr fontId="54"/>
  </si>
  <si>
    <t>種目名をキーボード入力しないで下さい。オープン種目は１校の人数制限はありませんが、趣旨をご理解の上で出場するかどうかをきちんとご検討願います。</t>
    <rPh sb="23" eb="25">
      <t>シュモク</t>
    </rPh>
    <rPh sb="27" eb="28">
      <t>コウ</t>
    </rPh>
    <rPh sb="29" eb="31">
      <t>ニンズウ</t>
    </rPh>
    <rPh sb="31" eb="33">
      <t>セイゲン</t>
    </rPh>
    <rPh sb="41" eb="43">
      <t>シュシ</t>
    </rPh>
    <rPh sb="45" eb="47">
      <t>リカイ</t>
    </rPh>
    <rPh sb="48" eb="49">
      <t>ウエ</t>
    </rPh>
    <rPh sb="50" eb="52">
      <t>シュツジョウ</t>
    </rPh>
    <rPh sb="64" eb="66">
      <t>ケントウ</t>
    </rPh>
    <rPh sb="66" eb="67">
      <t>ネガ</t>
    </rPh>
    <phoneticPr fontId="54"/>
  </si>
  <si>
    <t>うちオープン（</t>
    <phoneticPr fontId="54"/>
  </si>
  <si>
    <t>(2)　カラーでプリントアウトすること。（Ａ４サイズ）</t>
    <phoneticPr fontId="54"/>
  </si>
  <si>
    <t>資格記録</t>
    <rPh sb="0" eb="2">
      <t>シカク</t>
    </rPh>
    <rPh sb="2" eb="4">
      <t>キロク</t>
    </rPh>
    <phoneticPr fontId="54"/>
  </si>
  <si>
    <t>（６）資格記録</t>
    <rPh sb="3" eb="5">
      <t>シカク</t>
    </rPh>
    <rPh sb="5" eb="7">
      <t>キロク</t>
    </rPh>
    <phoneticPr fontId="54"/>
  </si>
  <si>
    <t>・「分」「秒」および「ｍ」は「.」（半角ピリオド）で入力してください。</t>
    <rPh sb="2" eb="3">
      <t>フン</t>
    </rPh>
    <phoneticPr fontId="54"/>
  </si>
  <si>
    <t>【入力例】　　10秒10　→　10.10　　　1分59秒00　→　1.59.00　　　15分30秒54　→　15.30.54　　　4ｍ43　→　4.43</t>
    <phoneticPr fontId="54"/>
  </si>
  <si>
    <t>幕別清陵高等学校</t>
    <rPh sb="0" eb="2">
      <t>マクベツ</t>
    </rPh>
    <rPh sb="2" eb="4">
      <t>セイリョウ</t>
    </rPh>
    <phoneticPr fontId="54"/>
  </si>
  <si>
    <t>予選会種目</t>
    <rPh sb="0" eb="3">
      <t>ヨセンカイ</t>
    </rPh>
    <phoneticPr fontId="54"/>
  </si>
  <si>
    <t>連絡先</t>
    <phoneticPr fontId="54"/>
  </si>
  <si>
    <t>○</t>
    <phoneticPr fontId="54"/>
  </si>
  <si>
    <t>マイルは実施しません</t>
    <rPh sb="4" eb="6">
      <t>ジッシ</t>
    </rPh>
    <phoneticPr fontId="54"/>
  </si>
  <si>
    <t>連絡先</t>
    <phoneticPr fontId="54"/>
  </si>
  <si>
    <t>資格記録は前年度4/1から申込日までの最高記録を入力。</t>
    <rPh sb="0" eb="2">
      <t>シカク</t>
    </rPh>
    <rPh sb="2" eb="4">
      <t>キロク</t>
    </rPh>
    <rPh sb="5" eb="8">
      <t>ゼンネンド</t>
    </rPh>
    <rPh sb="13" eb="15">
      <t>モウシコミ</t>
    </rPh>
    <rPh sb="15" eb="16">
      <t>ヒ</t>
    </rPh>
    <rPh sb="19" eb="21">
      <t>サイコウ</t>
    </rPh>
    <rPh sb="21" eb="23">
      <t>キロク</t>
    </rPh>
    <rPh sb="24" eb="26">
      <t>ニュウリョク</t>
    </rPh>
    <phoneticPr fontId="54"/>
  </si>
  <si>
    <t>オープン</t>
    <phoneticPr fontId="54"/>
  </si>
  <si>
    <t>帯広柏葉高</t>
  </si>
  <si>
    <t>今泉　岳土</t>
  </si>
  <si>
    <t>ｲﾏｲｽﾞﾐ ｶﾞｸﾄ</t>
  </si>
  <si>
    <t>帯広三条高</t>
  </si>
  <si>
    <t>大井　　光</t>
  </si>
  <si>
    <t>ｵｵｲ ｺｳ</t>
  </si>
  <si>
    <t>ｷﾀﾊﾗ ﾕｳﾄ</t>
  </si>
  <si>
    <t>辻　　明都</t>
  </si>
  <si>
    <t>ﾂｼﾞ ﾊﾙﾄ</t>
  </si>
  <si>
    <t>日光　龍一</t>
  </si>
  <si>
    <t>ﾆｯｺｳ ﾘｭｳｲﾁ</t>
  </si>
  <si>
    <t>三好　宏樹</t>
  </si>
  <si>
    <t>ﾐﾖｼ ﾋﾛｷ</t>
  </si>
  <si>
    <t>帯広緑陽高</t>
  </si>
  <si>
    <t>佐藤　遼弥</t>
  </si>
  <si>
    <t>ｻﾄｳ ﾊﾙﾔ</t>
  </si>
  <si>
    <t>増谷　謙伸</t>
  </si>
  <si>
    <t>ﾏｽﾀﾆ ｹﾝｼﾝ</t>
  </si>
  <si>
    <t>反橋　怜央</t>
  </si>
  <si>
    <t>ｿﾘﾊｼ ﾚｵ</t>
  </si>
  <si>
    <t>松永　泰知</t>
  </si>
  <si>
    <t>ﾏﾂﾅｶﾞ ﾀｲﾁ</t>
  </si>
  <si>
    <t>芽室高</t>
  </si>
  <si>
    <t>伊藤　純汰</t>
  </si>
  <si>
    <t>ｲﾄｳ ｼﾞｭﾝﾀ</t>
  </si>
  <si>
    <t>石丸　翔大</t>
  </si>
  <si>
    <t>ｲｼﾏﾙ ｼｮｳﾀ</t>
  </si>
  <si>
    <t>幕別清陵高</t>
  </si>
  <si>
    <t>佐々木胤人</t>
  </si>
  <si>
    <t>ｻｻｷ ﾂｸﾞﾄ</t>
  </si>
  <si>
    <t>ﾐﾔｻﾞｷ ﾘｮｳｾｲ</t>
  </si>
  <si>
    <t>鹿追高</t>
  </si>
  <si>
    <t>川口　颯斗</t>
  </si>
  <si>
    <t>ｶﾜｸﾞﾁ ﾊﾔﾄ</t>
  </si>
  <si>
    <t>大樹高</t>
  </si>
  <si>
    <t>工藤哉真斗</t>
  </si>
  <si>
    <t>ｸﾄﾞｳ ﾔﾏﾄ</t>
  </si>
  <si>
    <t>山﨑　翔太</t>
  </si>
  <si>
    <t>ﾔﾏｻﾞｷ ｼｮｳﾀ</t>
  </si>
  <si>
    <t>広尾高</t>
  </si>
  <si>
    <t>上野　聖矢</t>
  </si>
  <si>
    <t>ｳｴﾉ ｾｲﾔ</t>
  </si>
  <si>
    <t>櫻井　拓武</t>
  </si>
  <si>
    <t>ｻｸﾗｲ ﾋﾛﾑ</t>
  </si>
  <si>
    <t>佐々木流星</t>
  </si>
  <si>
    <t>ｻｻｷ ﾘｭｳｾｲ</t>
  </si>
  <si>
    <t>中川　隼希</t>
  </si>
  <si>
    <t>ﾅｶｶﾞﾜ ﾄｼｷ</t>
  </si>
  <si>
    <t>中村　　優</t>
  </si>
  <si>
    <t>ﾅｶﾑﾗ ﾕｳ</t>
  </si>
  <si>
    <t>廣冨　葵士</t>
  </si>
  <si>
    <t>ﾋﾛﾄﾐ ｱﾄ</t>
  </si>
  <si>
    <t>加納　奎吾</t>
  </si>
  <si>
    <t>ｶﾉｳ ｹｲｺﾞ</t>
  </si>
  <si>
    <t>北川　椋都</t>
  </si>
  <si>
    <t>ｷﾀｶﾞﾜ ﾘｮｳﾄ</t>
  </si>
  <si>
    <t>本別高</t>
  </si>
  <si>
    <t>足寄高</t>
  </si>
  <si>
    <t>櫻井　夏樹</t>
  </si>
  <si>
    <t>ｻｸﾗｲ ﾅﾂｷ</t>
  </si>
  <si>
    <t>多田　奏音</t>
  </si>
  <si>
    <t>ﾀﾀﾞ ｶﾅﾄ</t>
  </si>
  <si>
    <t>森田　大翔</t>
  </si>
  <si>
    <t>ﾓﾘﾀ ﾋﾛﾄ</t>
  </si>
  <si>
    <t>宮本　隆心</t>
  </si>
  <si>
    <t>ﾐﾔﾓﾄ ﾘｭｳｼﾝ</t>
  </si>
  <si>
    <t>帯広農業高</t>
  </si>
  <si>
    <t>松岡　涼生</t>
  </si>
  <si>
    <t>ﾏﾂｵｶ ﾘｮｳ</t>
  </si>
  <si>
    <t>廣川　湧太</t>
  </si>
  <si>
    <t>ﾋﾛｶﾜ ﾕｳﾀ</t>
  </si>
  <si>
    <t>杉森　海斗</t>
  </si>
  <si>
    <t>向井　優介</t>
  </si>
  <si>
    <t>ﾑｶｲ ﾕｳｽｹ</t>
  </si>
  <si>
    <t>栗田　遥人</t>
  </si>
  <si>
    <t>ｸﾘﾀ ﾊﾙﾄ</t>
  </si>
  <si>
    <t>伊藤　　翼</t>
  </si>
  <si>
    <t>ｲﾄｳ ﾂﾊﾞｻ</t>
  </si>
  <si>
    <t>田中　勇雅</t>
  </si>
  <si>
    <t>ﾀﾅｶ ﾕｳｶﾞ</t>
  </si>
  <si>
    <t>髙島　陽太</t>
  </si>
  <si>
    <t>ﾀｶｼﾏ ﾖｳﾀ</t>
  </si>
  <si>
    <t>帯広工業高</t>
  </si>
  <si>
    <t>四方　翔大</t>
  </si>
  <si>
    <t>ｼｶﾀ ｼｮｳﾀﾞｲ</t>
  </si>
  <si>
    <t>及川　悠真</t>
  </si>
  <si>
    <t>ｵｲｶﾜ ﾕｳﾏ</t>
  </si>
  <si>
    <t>帯広南商業高</t>
  </si>
  <si>
    <t>飛澤　和幸</t>
  </si>
  <si>
    <t>ﾄﾋﾞｻﾜ ｶｽﾞﾕｷ</t>
  </si>
  <si>
    <t>宮澤　　光</t>
  </si>
  <si>
    <t>ﾐﾔｻﾞﾜ ｱｷﾗ</t>
  </si>
  <si>
    <t>清水高</t>
  </si>
  <si>
    <t>池田高</t>
  </si>
  <si>
    <t>法島　大輔</t>
  </si>
  <si>
    <t>ﾎｳｼﾞﾏ ﾀﾞｲｽｹ</t>
  </si>
  <si>
    <t>澁佐　獅羅</t>
  </si>
  <si>
    <t>ｼﾌﾞｻ ｼﾗ</t>
  </si>
  <si>
    <t>鶴嘴　智也</t>
  </si>
  <si>
    <t>ﾂﾙﾊｼ ﾄﾓﾔ</t>
  </si>
  <si>
    <t>帯広大谷高</t>
  </si>
  <si>
    <t>阿部　利矩</t>
  </si>
  <si>
    <t>ｱﾍﾞ ﾘｸ</t>
  </si>
  <si>
    <t>小林　明真</t>
  </si>
  <si>
    <t>ｺﾊﾞﾔｼ ｱｽﾏ</t>
  </si>
  <si>
    <t>白樺学園高</t>
  </si>
  <si>
    <t>松原　　蓮</t>
  </si>
  <si>
    <t>ﾏﾂﾊﾞﾗ ﾚﾝ</t>
  </si>
  <si>
    <t>東原　良将</t>
  </si>
  <si>
    <t>ﾋｶﾞｼﾊﾗ ﾖｼﾏｻ</t>
  </si>
  <si>
    <t>松本虎汰郎</t>
  </si>
  <si>
    <t>ﾏﾂﾓﾄ ｺﾀﾛｳ</t>
  </si>
  <si>
    <t>泉　陽七斗</t>
  </si>
  <si>
    <t>ｲｽﾞﾐ ﾋﾅﾄ</t>
  </si>
  <si>
    <t>上原　拓磨</t>
  </si>
  <si>
    <t>ｳｴﾊﾗ ﾀｸﾏ</t>
  </si>
  <si>
    <t>及川　千暉</t>
  </si>
  <si>
    <t>ｵｲｶﾜ ﾁｱｷ</t>
  </si>
  <si>
    <t>高橋　聖弥</t>
  </si>
  <si>
    <t>ﾀｶﾊｼ ｾｲﾔ</t>
  </si>
  <si>
    <t>金泥　虎珀</t>
  </si>
  <si>
    <t>ｶﾅｻｺ ｺﾊｸ</t>
  </si>
  <si>
    <t>吉田　海青</t>
  </si>
  <si>
    <t>ﾖｼﾀﾞ ｶｲｾｲ</t>
  </si>
  <si>
    <t>吉田　光青</t>
  </si>
  <si>
    <t>ﾖｼﾀﾞ ｺｳｾｲ</t>
  </si>
  <si>
    <t>河野　道流</t>
  </si>
  <si>
    <t>ｺｳﾉ ﾐﾁﾙ</t>
  </si>
  <si>
    <t>ﾅｶﾆｼ ﾀｸﾐ</t>
  </si>
  <si>
    <t>菊地　康太</t>
  </si>
  <si>
    <t>ｷｸﾁ ｺｳﾀ</t>
  </si>
  <si>
    <t>杉山　　漸</t>
  </si>
  <si>
    <t>ｽｷﾞﾔﾏ ｾﾞﾝ</t>
  </si>
  <si>
    <t>ﾋﾗﾉ ｹｲｽｹ</t>
  </si>
  <si>
    <t>諸田幸太朗</t>
  </si>
  <si>
    <t>ﾓﾛﾀ ｺｳﾀﾛｳ</t>
  </si>
  <si>
    <t>秋元　朝陽</t>
  </si>
  <si>
    <t>ｱｷﾓﾄ ｱｻﾋ</t>
  </si>
  <si>
    <t>安藤　優汰</t>
  </si>
  <si>
    <t>ｱﾝﾄﾞｳ ﾕｳﾀ</t>
  </si>
  <si>
    <t>北嶋　利隆</t>
  </si>
  <si>
    <t>ｷﾀｼﾞﾏ ﾄｼﾀｶ</t>
  </si>
  <si>
    <t>菅原　靖仁</t>
  </si>
  <si>
    <t>ｽｶﾞﾜﾗ ﾔｽﾋﾄ</t>
  </si>
  <si>
    <t>ﾀﾑﾗ ｿｳｼﾞﾛｳ</t>
  </si>
  <si>
    <t>濱田　紘旗</t>
  </si>
  <si>
    <t>ﾊﾏﾀﾞ ﾋﾛｷ</t>
  </si>
  <si>
    <t>和田　賢弥</t>
  </si>
  <si>
    <t>ﾜﾀﾞ ｹﾝﾔ</t>
  </si>
  <si>
    <t>石井　大雅</t>
  </si>
  <si>
    <t>毛利　柑太</t>
  </si>
  <si>
    <t>四方　海斗</t>
  </si>
  <si>
    <t>ﾖﾓ ｶｲﾄ</t>
  </si>
  <si>
    <t>畠山　純輝</t>
  </si>
  <si>
    <t>ﾊﾀｹﾔﾏ ｼﾞｭﾝｷ</t>
  </si>
  <si>
    <t>服部　那琉</t>
  </si>
  <si>
    <t>ﾊｯﾄﾘ ﾅﾙ</t>
  </si>
  <si>
    <t>ﾅﾘﾀ ﾚﾝ</t>
  </si>
  <si>
    <t>ﾊﾔｼ ﾋﾃﾞﾖｼ</t>
  </si>
  <si>
    <t>ﾏﾂﾋｻ ﾐﾅﾄ</t>
  </si>
  <si>
    <t>髙橋飛那乃</t>
  </si>
  <si>
    <t>ﾀｶﾊｼ ﾋﾅﾉ</t>
  </si>
  <si>
    <t>藪内　瑞生</t>
  </si>
  <si>
    <t>ﾔﾌﾞｳﾁ ﾐｽﾞｷ</t>
  </si>
  <si>
    <t>吉川　笑里</t>
  </si>
  <si>
    <t>ﾖｼｶﾜ ｴﾐﾘ</t>
  </si>
  <si>
    <t>内藤　琉杏</t>
  </si>
  <si>
    <t>ﾅｲﾄｳ ﾘｱﾝ</t>
  </si>
  <si>
    <t>林　　るい</t>
  </si>
  <si>
    <t>ﾊﾔｼ ﾙｲ</t>
  </si>
  <si>
    <t>松原　香凛</t>
  </si>
  <si>
    <t>ﾏﾂﾊﾞﾗ ｺｳﾘﾝ</t>
  </si>
  <si>
    <t>道下　陽代</t>
  </si>
  <si>
    <t>ﾐﾁｼﾀ ﾋﾖﾘ</t>
  </si>
  <si>
    <t>山本　一乃</t>
  </si>
  <si>
    <t>ﾔﾏﾓﾄ ｲﾁﾉ</t>
  </si>
  <si>
    <t>廣岡　怜奈</t>
  </si>
  <si>
    <t>上士幌高</t>
  </si>
  <si>
    <t>ﾐﾉｼﾏ ｼｷ</t>
  </si>
  <si>
    <t>平田　乃愛</t>
  </si>
  <si>
    <t>ﾋﾗﾀ ﾉｱ</t>
  </si>
  <si>
    <t>新津　咲羅</t>
  </si>
  <si>
    <t>ﾆｲﾂ ｻﾗ</t>
  </si>
  <si>
    <t>西川　　結</t>
  </si>
  <si>
    <t>ﾆｼｶﾜ ﾕｲ</t>
  </si>
  <si>
    <t>佐藤わかな</t>
  </si>
  <si>
    <t>ｻﾄｳ ﾜｶﾅ</t>
  </si>
  <si>
    <t>泉谷　　結</t>
  </si>
  <si>
    <t>ｲｽﾞﾐﾀﾆ ﾕｲ</t>
  </si>
  <si>
    <t>成松　舞衣</t>
  </si>
  <si>
    <t>ﾅﾘﾏﾂ ﾏｲ</t>
  </si>
  <si>
    <t>宮田　扇衣</t>
  </si>
  <si>
    <t>ﾐﾔﾀ ｱｵｲ</t>
  </si>
  <si>
    <t>増澤　菜摘</t>
  </si>
  <si>
    <t>ﾏｽｻﾞﾜ ﾅﾂﾐ</t>
  </si>
  <si>
    <t>横山　彩音</t>
  </si>
  <si>
    <t>ﾖｺﾔﾏ ｱﾔﾈ</t>
  </si>
  <si>
    <t>佐藤うらら</t>
  </si>
  <si>
    <t>ｻﾄｳ ｳﾗﾗ</t>
  </si>
  <si>
    <t>松野　遥菜</t>
  </si>
  <si>
    <t>ﾏﾂﾉ ﾊﾙﾅ</t>
  </si>
  <si>
    <t>齋藤　楓奈</t>
  </si>
  <si>
    <t>ｻｲﾄｳ ﾌｳﾅ</t>
  </si>
  <si>
    <t>柴田　和希</t>
  </si>
  <si>
    <t>ｼﾊﾞﾀ ｶｽﾞｷ</t>
  </si>
  <si>
    <t>ｱﾍﾞ ｶｴﾃﾞ</t>
  </si>
  <si>
    <t>伊藤　夏希</t>
  </si>
  <si>
    <t>ｲﾄｳ ﾅﾂｷ</t>
  </si>
  <si>
    <t>石井　麗菜</t>
  </si>
  <si>
    <t>ｲｼｲ ﾚﾅ</t>
  </si>
  <si>
    <t>帯広北高</t>
  </si>
  <si>
    <t>船見さくら</t>
  </si>
  <si>
    <t>ﾌﾅﾐ ｻｸﾗ</t>
  </si>
  <si>
    <t>澤村　愛花</t>
  </si>
  <si>
    <t>ｻﾜﾑﾗ ｱｲｶ</t>
  </si>
  <si>
    <t>喜井　萌枝</t>
  </si>
  <si>
    <t>ｷｲ ﾓｴ</t>
  </si>
  <si>
    <t>野崎　琥珀</t>
  </si>
  <si>
    <t>ﾉｻﾞｷ ｺﾊｸ</t>
  </si>
  <si>
    <t>樂山　愛乃</t>
  </si>
  <si>
    <t>ﾗｸﾔﾏ ｱｲﾉ</t>
  </si>
  <si>
    <t>木幡　柚杏</t>
  </si>
  <si>
    <t>ｺﾊﾞﾀ ﾕｱﾝ</t>
  </si>
  <si>
    <t>小熊　　雛</t>
  </si>
  <si>
    <t>ｵｸﾞﾏ ﾋﾅﾉ</t>
  </si>
  <si>
    <t>安達　涼華</t>
  </si>
  <si>
    <t>ｱﾀﾞﾁ ｽｽﾞｶ</t>
  </si>
  <si>
    <t>奥山なるせ</t>
  </si>
  <si>
    <t>ｵｸﾔﾏ ﾅﾙｾ</t>
  </si>
  <si>
    <t>オープン種目参加数</t>
    <rPh sb="4" eb="6">
      <t>シュモク</t>
    </rPh>
    <rPh sb="6" eb="9">
      <t>サンカスウ</t>
    </rPh>
    <phoneticPr fontId="54"/>
  </si>
  <si>
    <t>男子ｵｰﾌﾟﾝ</t>
    <phoneticPr fontId="54"/>
  </si>
  <si>
    <t>女子ｵｰﾌﾟﾝ</t>
    <phoneticPr fontId="54"/>
  </si>
  <si>
    <t>ナンバーを入力すると自動で入ります。名前が出ない場合は、「ナンバー」タグの表にナンバーを追加してください。</t>
    <rPh sb="5" eb="7">
      <t>ニュウリョク</t>
    </rPh>
    <rPh sb="10" eb="12">
      <t>ジドウ</t>
    </rPh>
    <rPh sb="13" eb="14">
      <t>ハイ</t>
    </rPh>
    <rPh sb="18" eb="20">
      <t>ナマエ</t>
    </rPh>
    <rPh sb="21" eb="22">
      <t>デ</t>
    </rPh>
    <rPh sb="24" eb="26">
      <t>バアイ</t>
    </rPh>
    <rPh sb="37" eb="38">
      <t>ヒョウ</t>
    </rPh>
    <rPh sb="44" eb="46">
      <t>ツイカ</t>
    </rPh>
    <phoneticPr fontId="54"/>
  </si>
  <si>
    <t>領　　収　　書</t>
    <rPh sb="0" eb="1">
      <t>リョウ</t>
    </rPh>
    <rPh sb="3" eb="4">
      <t>オサム</t>
    </rPh>
    <rPh sb="6" eb="7">
      <t>ショ</t>
    </rPh>
    <phoneticPr fontId="54"/>
  </si>
  <si>
    <t>高体連十勝支部陸上競技専門部</t>
    <rPh sb="0" eb="3">
      <t>コウタイレン</t>
    </rPh>
    <rPh sb="3" eb="5">
      <t>トカチ</t>
    </rPh>
    <rPh sb="5" eb="7">
      <t>シブ</t>
    </rPh>
    <rPh sb="7" eb="11">
      <t>リクジョウキョウギ</t>
    </rPh>
    <rPh sb="11" eb="14">
      <t>センモンブ</t>
    </rPh>
    <phoneticPr fontId="1"/>
  </si>
  <si>
    <t>　　専門委員長　高　澤　　　健</t>
    <rPh sb="2" eb="4">
      <t>センモン</t>
    </rPh>
    <rPh sb="4" eb="7">
      <t>イインチョウ</t>
    </rPh>
    <rPh sb="8" eb="9">
      <t>タカ</t>
    </rPh>
    <rPh sb="10" eb="11">
      <t>サワ</t>
    </rPh>
    <rPh sb="14" eb="15">
      <t>ケン</t>
    </rPh>
    <phoneticPr fontId="1"/>
  </si>
  <si>
    <t>　　　として、上記正に領収いたしました</t>
    <phoneticPr fontId="1"/>
  </si>
  <si>
    <t>音更高</t>
  </si>
  <si>
    <t>田村創二朗</t>
  </si>
  <si>
    <t>北原　有人</t>
  </si>
  <si>
    <t>成田　レン</t>
  </si>
  <si>
    <t>宮崎　凌成</t>
  </si>
  <si>
    <t>ｲｼｲ ﾀｲｶﾞ</t>
  </si>
  <si>
    <t>ｽｷﾞﾓﾄ ｶｲﾄ</t>
  </si>
  <si>
    <t>髙桑　快音</t>
  </si>
  <si>
    <t>ﾀｶｸﾜ ｶｲﾄ</t>
  </si>
  <si>
    <t>ﾓｳﾘ ｶﾝﾀ</t>
  </si>
  <si>
    <t>山下　雅途</t>
  </si>
  <si>
    <t>ﾔﾏｼﾀ ﾏｻﾄ</t>
  </si>
  <si>
    <t>中川　敬達</t>
  </si>
  <si>
    <t>ﾅｶｶﾞﾜ ｹｲﾀﾂ</t>
  </si>
  <si>
    <t>菊山　蒼太</t>
  </si>
  <si>
    <t>ｷｸﾔﾏ ｿｳﾀ</t>
  </si>
  <si>
    <t>長谷　郁吹</t>
  </si>
  <si>
    <t>ﾊｾ ｲﾌﾞｷ</t>
  </si>
  <si>
    <t>林　　秀吉</t>
  </si>
  <si>
    <t>松久　南斗</t>
  </si>
  <si>
    <t>中西　　匠</t>
  </si>
  <si>
    <t>平野　佳佑</t>
  </si>
  <si>
    <t>相澤　奏人</t>
  </si>
  <si>
    <t>ｱｲｻﾞﾜ ｶﾅﾄ</t>
  </si>
  <si>
    <t>金澤　世凪</t>
  </si>
  <si>
    <t>ｶﾅｻﾞﾜ ｾﾅ</t>
  </si>
  <si>
    <t>上村　大和</t>
  </si>
  <si>
    <t>ｶﾐﾑﾗ ﾔﾏﾄ</t>
  </si>
  <si>
    <t>小森　旭陽</t>
  </si>
  <si>
    <t>ｺﾓﾘ ｱｻﾋ</t>
  </si>
  <si>
    <t>小森　絢太</t>
  </si>
  <si>
    <t>ｺﾓﾘ ｹﾝﾀ</t>
  </si>
  <si>
    <t>櫻井　蒼真</t>
  </si>
  <si>
    <t>ｻｸﾗｲ ｿｳﾏ</t>
  </si>
  <si>
    <t>清水　瑛太</t>
  </si>
  <si>
    <t>ｼﾐｽﾞ ｴｲﾀ</t>
  </si>
  <si>
    <t>関　　雄也</t>
  </si>
  <si>
    <t>ｾｷ ﾕｳﾔ</t>
  </si>
  <si>
    <t>染谷　真穂</t>
  </si>
  <si>
    <t>ｿﾒﾔ ﾏｵ</t>
  </si>
  <si>
    <t>田中　　漣</t>
  </si>
  <si>
    <t>ﾀﾅｶ ﾚﾝ</t>
  </si>
  <si>
    <t>部田　柊生</t>
  </si>
  <si>
    <t>ﾄﾘﾀ ｼｭｳ</t>
  </si>
  <si>
    <t>茂古沼大暉</t>
  </si>
  <si>
    <t>ﾓｺﾇﾏ ﾊﾙｷ</t>
  </si>
  <si>
    <t>小田切　陽</t>
  </si>
  <si>
    <t>ｵﾀｷﾞﾘ ﾊﾙ</t>
  </si>
  <si>
    <t>志賀　虹月</t>
  </si>
  <si>
    <t>ｼｶﾞ ｺｳｷ</t>
  </si>
  <si>
    <t>佐藤　　碧</t>
  </si>
  <si>
    <t>ｻﾄｳ ﾘｸ</t>
  </si>
  <si>
    <t>清野　　惺</t>
  </si>
  <si>
    <t>ｾｲﾉ ｻﾄﾙ</t>
  </si>
  <si>
    <t>横内　　駿</t>
  </si>
  <si>
    <t>ﾖｺｳﾁ ｼｭﾝ</t>
  </si>
  <si>
    <t>白澤　真央</t>
  </si>
  <si>
    <t>ｼﾗｻﾜ ﾏｵ</t>
  </si>
  <si>
    <t>大沼虎太郎</t>
  </si>
  <si>
    <t>ｵｵﾇﾏ ｺﾀﾛｳ</t>
  </si>
  <si>
    <t>加藤　哲太</t>
  </si>
  <si>
    <t>ｶﾄｳ ﾃｯﾀ</t>
  </si>
  <si>
    <t>小林　大朗</t>
  </si>
  <si>
    <t>ｺﾊﾞﾔｼ ﾋﾛｱｷ</t>
  </si>
  <si>
    <t>酒井　悠宇</t>
  </si>
  <si>
    <t>ｻｶｲ ﾕｳ</t>
  </si>
  <si>
    <t>須長　柊太</t>
  </si>
  <si>
    <t>ｽﾅｶﾞ ｼｭｳﾀ</t>
  </si>
  <si>
    <t>長谷川瑛生</t>
  </si>
  <si>
    <t>ﾊｾｶﾞﾜ ﾃﾙｷ</t>
  </si>
  <si>
    <t>横山　晴紀</t>
  </si>
  <si>
    <t>ﾖｺﾔﾏ ﾊﾙｷ</t>
  </si>
  <si>
    <t>足立隼太郎</t>
  </si>
  <si>
    <t>ｱﾀﾞﾁ ｼｭﾝﾀﾛｳ</t>
  </si>
  <si>
    <t>國見　優太</t>
  </si>
  <si>
    <t>ｸﾆﾐ ﾕｳﾀ</t>
  </si>
  <si>
    <t>平賀　春希</t>
  </si>
  <si>
    <t>ﾋﾗｶﾞ ﾊﾙｷ</t>
  </si>
  <si>
    <t>山田　祐太</t>
  </si>
  <si>
    <t>ﾔﾏﾀﾞ ﾕｳﾀ</t>
  </si>
  <si>
    <t>鶴岡　榛虎</t>
  </si>
  <si>
    <t>ﾂﾙｵｶ　ﾊﾙﾄ</t>
  </si>
  <si>
    <t>松井　琉偉</t>
  </si>
  <si>
    <t>ﾏﾂｲ ﾙｲ</t>
  </si>
  <si>
    <t>濱野　景成</t>
  </si>
  <si>
    <t>ﾊﾏﾉ ｹｲｾｲ</t>
  </si>
  <si>
    <t>上妻　桜太</t>
  </si>
  <si>
    <t>ｶﾐﾂﾏ ｵｳﾀ</t>
  </si>
  <si>
    <t>火石　優哉</t>
  </si>
  <si>
    <t>ﾋｲｼ ﾕｳﾔ</t>
  </si>
  <si>
    <t>菅原　達椰</t>
  </si>
  <si>
    <t>ｽｶﾞﾜﾗ ﾀﾂﾔ</t>
  </si>
  <si>
    <t>三好　　竜</t>
  </si>
  <si>
    <t>ﾐﾖｼ ﾘｭｳ</t>
  </si>
  <si>
    <t>三好　慶悟</t>
  </si>
  <si>
    <t>ﾐﾖｼ ｹｲｺﾞ</t>
  </si>
  <si>
    <t>木井　颯人</t>
  </si>
  <si>
    <t>ｷｲ ﾊﾔﾄ</t>
  </si>
  <si>
    <t>小林　　楓</t>
  </si>
  <si>
    <t>ｺﾊﾞﾔｼ ｶｴﾃﾞ</t>
  </si>
  <si>
    <t>武田　啓汰</t>
  </si>
  <si>
    <t>ﾀｹﾀﾞ　ｹｲﾀ</t>
  </si>
  <si>
    <t>石田　光星</t>
  </si>
  <si>
    <t>ｲｼﾀﾞ ｺｳｾｲ</t>
  </si>
  <si>
    <t>鈴木　俊汰</t>
  </si>
  <si>
    <t>ｽｽﾞｷ ｼｭﾝﾀ</t>
  </si>
  <si>
    <t>佐々木唯斗</t>
  </si>
  <si>
    <t>ｻｻｷ ﾕｲﾄ</t>
  </si>
  <si>
    <t>西島　旬汰</t>
  </si>
  <si>
    <t>ﾆｼｼﾞﾏ ｼｭﾝﾀ</t>
  </si>
  <si>
    <t>増田　一慶</t>
  </si>
  <si>
    <t>ﾏｽﾀﾞ ｲｯｹｲ</t>
  </si>
  <si>
    <t>工藤　　春</t>
  </si>
  <si>
    <t>ｸﾄﾞｳ ｼｭﾝ</t>
  </si>
  <si>
    <t>安村　幸汰</t>
  </si>
  <si>
    <t>ﾔｽﾑﾗ ｺｳﾀ</t>
  </si>
  <si>
    <t>栗城　昂生</t>
  </si>
  <si>
    <t>ｸﾘｷ ｺｳｾｲ</t>
  </si>
  <si>
    <t>福田　洸喜</t>
  </si>
  <si>
    <t>ﾌｸﾀﾞ ｺｳｷ</t>
  </si>
  <si>
    <t>工藤　士龍</t>
  </si>
  <si>
    <t>ｸﾄﾞｳ ｼﾘｭｳ</t>
  </si>
  <si>
    <t>鈴木　秀平</t>
  </si>
  <si>
    <t>ｽｽﾞｷ ｼｭｳﾍｲ</t>
  </si>
  <si>
    <t>宮本　晴都</t>
  </si>
  <si>
    <t>ﾐﾔﾓﾄ ﾊﾙﾄ</t>
  </si>
  <si>
    <t>武田　　碧</t>
  </si>
  <si>
    <t>ﾀｹﾀﾞ ｱｵｲ</t>
  </si>
  <si>
    <t>山本瑠已斗</t>
  </si>
  <si>
    <t>ﾔﾏﾓﾄ ﾙｲﾄ</t>
  </si>
  <si>
    <t>白幡　佳大</t>
  </si>
  <si>
    <t>ｼﾗﾊﾀ ｹｲﾀ</t>
  </si>
  <si>
    <t>原田　翔生</t>
  </si>
  <si>
    <t>ﾊﾗﾀﾞ ｼｮｳｷ</t>
  </si>
  <si>
    <t>角田　楓人</t>
  </si>
  <si>
    <t>ｶｸﾀ ﾌｳﾄ</t>
  </si>
  <si>
    <t>松田　周磨</t>
  </si>
  <si>
    <t>ﾏﾂﾀﾞ ｼｭｳﾏ</t>
  </si>
  <si>
    <t>佐藤　瑠成</t>
  </si>
  <si>
    <t>ｻﾄｳ ﾘｭｳｾｲ</t>
  </si>
  <si>
    <t>澤田　歩輝</t>
  </si>
  <si>
    <t>ｻﾜﾀﾞ ｲﾌﾞｷ</t>
  </si>
  <si>
    <t>宮武　史弥</t>
  </si>
  <si>
    <t>ﾐﾔﾀｹ ﾌﾐﾔ</t>
  </si>
  <si>
    <t>塩谷　詩織</t>
  </si>
  <si>
    <t>ｴﾝﾔ ｼｵﾘ</t>
  </si>
  <si>
    <t>ﾋﾛｵｶ  ﾚﾅ</t>
  </si>
  <si>
    <t>蓑島　詩生</t>
  </si>
  <si>
    <t>髙村　瑠夏</t>
  </si>
  <si>
    <t>ﾀｶﾑﾗ  ﾙｶ</t>
  </si>
  <si>
    <t>森松　未来</t>
  </si>
  <si>
    <t>ﾓﾘﾏﾂ ﾐﾗｲ</t>
  </si>
  <si>
    <t>塚田あゆむ</t>
  </si>
  <si>
    <t>ﾂｶﾀﾞ ｱﾕﾑ</t>
  </si>
  <si>
    <t>阿部　　楓</t>
  </si>
  <si>
    <t>飯田　優里</t>
  </si>
  <si>
    <t>ｲｲﾀﾞ ﾕｳﾘ</t>
  </si>
  <si>
    <t>近藤　莉音</t>
  </si>
  <si>
    <t>ｺﾝﾄﾞｳ ﾘｵﾝ</t>
  </si>
  <si>
    <t>砂田　愛実</t>
  </si>
  <si>
    <t>ｽﾅﾀﾞ ﾒｸﾞﾐ</t>
  </si>
  <si>
    <t>高橋　紅羽</t>
  </si>
  <si>
    <t>ﾀｶﾊｼ ｸﾚﾊ</t>
  </si>
  <si>
    <t>土屋　瑠花</t>
  </si>
  <si>
    <t>ﾂﾁﾔ ﾙｶ</t>
  </si>
  <si>
    <t>山口　梨乃</t>
  </si>
  <si>
    <t>ﾔﾏｸﾞﾁ ﾘﾉ</t>
  </si>
  <si>
    <t>岩田　美空</t>
  </si>
  <si>
    <t>ｲﾜﾀ ﾐｸ</t>
  </si>
  <si>
    <t>大道　莉奈</t>
  </si>
  <si>
    <t>ｵｵﾐﾁ ﾘﾅ</t>
  </si>
  <si>
    <t>髙橋　萌生</t>
  </si>
  <si>
    <t>ﾀｶﾊｼ ﾒｲ</t>
  </si>
  <si>
    <t>鳥倉　悠生</t>
  </si>
  <si>
    <t>ﾄﾘｸﾗ ﾕｳ</t>
  </si>
  <si>
    <t>渡辺　唯愛</t>
  </si>
  <si>
    <t>ﾜﾀﾅﾍﾞ ｲﾁｶ</t>
  </si>
  <si>
    <t>青木　麻耶</t>
  </si>
  <si>
    <t>ｱｵｷ ﾏﾔ</t>
  </si>
  <si>
    <t>末吉　璃音</t>
  </si>
  <si>
    <t>ｽｴﾖｼ ﾘｵﾝ</t>
  </si>
  <si>
    <t>沼田　莉子</t>
  </si>
  <si>
    <t>ﾇﾏﾀ ﾘｺ</t>
  </si>
  <si>
    <t>明正　結衣</t>
  </si>
  <si>
    <t>ﾐｮｳｼｮｳ ﾕｲ</t>
  </si>
  <si>
    <t>西岡　優希</t>
  </si>
  <si>
    <t>ﾆｼｵｶ ﾕｷ</t>
  </si>
  <si>
    <t>大野　乃愛</t>
  </si>
  <si>
    <t>ｵｵﾉ ﾉｱ</t>
  </si>
  <si>
    <t>佐々木　凜</t>
  </si>
  <si>
    <t>ｻｻｷ ﾘﾝ</t>
  </si>
  <si>
    <t>澤田　　綺</t>
  </si>
  <si>
    <t>ｻﾜﾀﾞ ｱﾔ</t>
  </si>
  <si>
    <t>小林　美郁</t>
  </si>
  <si>
    <t>ｺﾊﾞﾔｼ ﾐｸ</t>
  </si>
  <si>
    <t>菊池　美優</t>
  </si>
  <si>
    <t>ｷｸﾁ ﾐﾕｳ</t>
  </si>
  <si>
    <t>岳尾　紗良</t>
  </si>
  <si>
    <t>ﾀｹｵ ｻﾗ</t>
  </si>
  <si>
    <t>下沢ひかり</t>
  </si>
  <si>
    <t>ｼﾓｻﾞﾜ ﾋｶﾘ</t>
  </si>
  <si>
    <t>大坂ｼﾞｬｽﾐﾝ玲</t>
  </si>
  <si>
    <t>ｵｵｻｶ ｼﾞｬｽﾐﾝ ﾚｲ</t>
  </si>
  <si>
    <t>高畑　莉愛</t>
  </si>
  <si>
    <t>ﾀｶﾊﾀ ﾘﾅ</t>
  </si>
  <si>
    <t>青木　日和</t>
  </si>
  <si>
    <t>ｱｵｷ ﾋﾖﾘ</t>
  </si>
  <si>
    <t>池田　智縞</t>
  </si>
  <si>
    <t>ｲｹﾀﾞ  ﾁｼﾏ</t>
  </si>
  <si>
    <t>山内　陽莉</t>
  </si>
  <si>
    <t>ﾔﾏｳﾁ ﾋﾏﾘ</t>
  </si>
  <si>
    <t>多田　風音</t>
  </si>
  <si>
    <t>ﾀﾀﾞ ｶｻﾞﾈ</t>
  </si>
  <si>
    <t>齊藤　結葉</t>
  </si>
  <si>
    <t>ｻｲﾄｳ ﾕｳﾅ</t>
  </si>
  <si>
    <t>西村　萌生</t>
  </si>
  <si>
    <t>ﾆｼﾑﾗ ﾒｲ</t>
  </si>
  <si>
    <t>第63回十勝高等学校新人陸上競技大会</t>
    <rPh sb="0" eb="1">
      <t>ダイ</t>
    </rPh>
    <rPh sb="3" eb="4">
      <t>カイ</t>
    </rPh>
    <rPh sb="10" eb="12">
      <t>シンジン</t>
    </rPh>
    <phoneticPr fontId="54"/>
  </si>
  <si>
    <t>110mJH</t>
    <phoneticPr fontId="54"/>
  </si>
  <si>
    <t>100mYH</t>
    <phoneticPr fontId="54"/>
  </si>
  <si>
    <t>切り取らずにそのまま提出下さい。</t>
    <rPh sb="0" eb="1">
      <t>キ</t>
    </rPh>
    <rPh sb="2" eb="3">
      <t>ト</t>
    </rPh>
    <rPh sb="10" eb="12">
      <t>テイシュツ</t>
    </rPh>
    <rPh sb="12" eb="13">
      <t>クダ</t>
    </rPh>
    <phoneticPr fontId="54"/>
  </si>
  <si>
    <t>様</t>
    <rPh sb="0" eb="1">
      <t>サマ</t>
    </rPh>
    <phoneticPr fontId="54"/>
  </si>
  <si>
    <t>　参加料　１種目1500 円　２種目2000円　リレー１チーム2000 円</t>
    <rPh sb="6" eb="8">
      <t>シュモク</t>
    </rPh>
    <rPh sb="16" eb="18">
      <t>シュモク</t>
    </rPh>
    <rPh sb="22" eb="23">
      <t>エン</t>
    </rPh>
    <phoneticPr fontId="54"/>
  </si>
  <si>
    <t>種目1</t>
    <rPh sb="0" eb="2">
      <t>シュモク</t>
    </rPh>
    <phoneticPr fontId="54"/>
  </si>
  <si>
    <t>種目2</t>
    <rPh sb="0" eb="2">
      <t>シュモク</t>
    </rPh>
    <phoneticPr fontId="54"/>
  </si>
  <si>
    <t>種目１</t>
    <rPh sb="0" eb="2">
      <t>シュモク</t>
    </rPh>
    <phoneticPr fontId="54"/>
  </si>
  <si>
    <t>種目２</t>
    <rPh sb="0" eb="2">
      <t>シュモク</t>
    </rPh>
    <phoneticPr fontId="54"/>
  </si>
  <si>
    <r>
      <t>O</t>
    </r>
    <r>
      <rPr>
        <sz val="10"/>
        <rFont val="HGｺﾞｼｯｸM"/>
        <family val="3"/>
        <charset val="128"/>
      </rPr>
      <t>P100m</t>
    </r>
    <phoneticPr fontId="54"/>
  </si>
  <si>
    <r>
      <t>O</t>
    </r>
    <r>
      <rPr>
        <sz val="10"/>
        <rFont val="HGｺﾞｼｯｸM"/>
        <family val="3"/>
        <charset val="128"/>
      </rPr>
      <t>P1500m</t>
    </r>
    <phoneticPr fontId="54"/>
  </si>
  <si>
    <r>
      <t>O</t>
    </r>
    <r>
      <rPr>
        <sz val="10"/>
        <rFont val="HGｺﾞｼｯｸM"/>
        <family val="3"/>
        <charset val="128"/>
      </rPr>
      <t>P走幅跳</t>
    </r>
    <rPh sb="2" eb="5">
      <t>ハバ</t>
    </rPh>
    <phoneticPr fontId="54"/>
  </si>
  <si>
    <t>OPやり投</t>
    <rPh sb="4" eb="5">
      <t>ナ</t>
    </rPh>
    <phoneticPr fontId="54"/>
  </si>
  <si>
    <t>参加数</t>
    <rPh sb="0" eb="3">
      <t>サンカスウ</t>
    </rPh>
    <phoneticPr fontId="54"/>
  </si>
  <si>
    <t>OPやり投</t>
    <rPh sb="4" eb="5">
      <t>トウ</t>
    </rPh>
    <phoneticPr fontId="54"/>
  </si>
  <si>
    <t>○</t>
    <phoneticPr fontId="54"/>
  </si>
  <si>
    <t>4×400mR</t>
    <phoneticPr fontId="54"/>
  </si>
  <si>
    <t>　　　但し　第63回十勝高等学校新人陸上競技大会参加料</t>
    <rPh sb="10" eb="12">
      <t>トカチ</t>
    </rPh>
    <rPh sb="16" eb="18">
      <t>シンジン</t>
    </rPh>
    <rPh sb="24" eb="27">
      <t>サンカリョウ</t>
    </rPh>
    <phoneticPr fontId="1"/>
  </si>
  <si>
    <r>
      <rPr>
        <sz val="12"/>
        <color indexed="10"/>
        <rFont val="HGｺﾞｼｯｸM"/>
        <family val="3"/>
        <charset val="128"/>
      </rPr>
      <t>２０２０年４月１日～申込日（2年生は高校、1年生は中3～高校）における最高記録</t>
    </r>
    <r>
      <rPr>
        <sz val="10"/>
        <rFont val="HGｺﾞｼｯｸM"/>
        <family val="3"/>
        <charset val="128"/>
      </rPr>
      <t>を入力願います。</t>
    </r>
    <rPh sb="4" eb="5">
      <t>ネン</t>
    </rPh>
    <rPh sb="6" eb="7">
      <t>ガツ</t>
    </rPh>
    <rPh sb="8" eb="9">
      <t>ニチ</t>
    </rPh>
    <rPh sb="10" eb="13">
      <t>モウシコミビ</t>
    </rPh>
    <rPh sb="15" eb="17">
      <t>ネンセイ</t>
    </rPh>
    <rPh sb="18" eb="20">
      <t>コウコウ</t>
    </rPh>
    <rPh sb="22" eb="24">
      <t>ネンセイ</t>
    </rPh>
    <rPh sb="25" eb="26">
      <t>チュウ</t>
    </rPh>
    <rPh sb="28" eb="30">
      <t>コウコウ</t>
    </rPh>
    <rPh sb="35" eb="37">
      <t>サイコウ</t>
    </rPh>
    <rPh sb="37" eb="39">
      <t>キロク</t>
    </rPh>
    <rPh sb="40" eb="42">
      <t>ニュウリョク</t>
    </rPh>
    <phoneticPr fontId="54"/>
  </si>
  <si>
    <t>ランキング作成のため記録を専門部でチェックします。　※未記入の場合はランキング最下位として処理します。</t>
    <rPh sb="10" eb="12">
      <t>キロク</t>
    </rPh>
    <rPh sb="13" eb="15">
      <t>センモン</t>
    </rPh>
    <phoneticPr fontId="54"/>
  </si>
  <si>
    <t>この申込ファイルに必要事項をすべて入力してメール送信してください。また、様式１，５をＡ４カラーでプリントアウトし、押印の上、参加料を添えて送付してください。送信・送付ともに８月１０日（火）１２：００必着にて専門部高澤までお願いします。（送付先は要項参照）</t>
    <rPh sb="24" eb="26">
      <t>ソウシン</t>
    </rPh>
    <rPh sb="57" eb="59">
      <t>オウイン</t>
    </rPh>
    <rPh sb="60" eb="61">
      <t>ウエ</t>
    </rPh>
    <rPh sb="69" eb="71">
      <t>ソウフ</t>
    </rPh>
    <rPh sb="78" eb="80">
      <t>ソウシン</t>
    </rPh>
    <rPh sb="81" eb="83">
      <t>ソウフ</t>
    </rPh>
    <rPh sb="92" eb="93">
      <t>カ</t>
    </rPh>
    <rPh sb="103" eb="106">
      <t>センモンブ</t>
    </rPh>
    <rPh sb="106" eb="108">
      <t>タカザワ</t>
    </rPh>
    <rPh sb="111" eb="112">
      <t>ネガ</t>
    </rPh>
    <rPh sb="118" eb="121">
      <t>ソウフサキ</t>
    </rPh>
    <rPh sb="122" eb="124">
      <t>ヨウコウ</t>
    </rPh>
    <rPh sb="124" eb="126">
      <t>サンショウ</t>
    </rPh>
    <phoneticPr fontId="5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</si>
</sst>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[DBNum3][$-411]#,##0"/>
    <numFmt numFmtId="177" formatCode="0_ "/>
    <numFmt numFmtId="178" formatCode="#,##0_ ;[Red]\-#,##0\ "/>
    <numFmt numFmtId="179" formatCode="0.00_ "/>
    <numFmt numFmtId="180" formatCode="[$¥-411]#,##0_);[Red]\([$¥-411]#,##0\)"/>
    <numFmt numFmtId="181" formatCode="[$-F800]dddd\,\ mmmm\ dd\,\ yyyy"/>
    <numFmt numFmtId="182" formatCode="@&quot;等&quot;&quot;学&quot;&quot;校&quot;"/>
  </numFmts>
  <fonts count="104" x14ac:knownFonts="1"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sz val="10"/>
      <color indexed="9"/>
      <name val="HGｺﾞｼｯｸM"/>
      <family val="3"/>
      <charset val="128"/>
    </font>
    <font>
      <sz val="10"/>
      <name val="HGｺﾞｼｯｸM"/>
      <family val="3"/>
      <charset val="128"/>
    </font>
    <font>
      <sz val="11"/>
      <name val="HGｺﾞｼｯｸM"/>
      <family val="3"/>
      <charset val="128"/>
    </font>
    <font>
      <sz val="16"/>
      <name val="HGｺﾞｼｯｸM"/>
      <family val="3"/>
      <charset val="128"/>
    </font>
    <font>
      <sz val="18"/>
      <name val="HGｺﾞｼｯｸM"/>
      <family val="3"/>
      <charset val="128"/>
    </font>
    <font>
      <sz val="18"/>
      <color indexed="9"/>
      <name val="HGｺﾞｼｯｸM"/>
      <family val="3"/>
      <charset val="128"/>
    </font>
    <font>
      <sz val="11"/>
      <color indexed="10"/>
      <name val="HGｺﾞｼｯｸM"/>
      <family val="3"/>
      <charset val="128"/>
    </font>
    <font>
      <sz val="12"/>
      <color indexed="10"/>
      <name val="HGｺﾞｼｯｸM"/>
      <family val="3"/>
      <charset val="128"/>
    </font>
    <font>
      <sz val="12"/>
      <name val="HGｺﾞｼｯｸM"/>
      <family val="3"/>
      <charset val="128"/>
    </font>
    <font>
      <sz val="10"/>
      <color indexed="10"/>
      <name val="HGｺﾞｼｯｸM"/>
      <family val="3"/>
      <charset val="128"/>
    </font>
    <font>
      <sz val="10"/>
      <color indexed="8"/>
      <name val="HGｺﾞｼｯｸM"/>
      <family val="3"/>
      <charset val="128"/>
    </font>
    <font>
      <sz val="8"/>
      <name val="HGｺﾞｼｯｸM"/>
      <family val="3"/>
      <charset val="128"/>
    </font>
    <font>
      <sz val="10.5"/>
      <color indexed="8"/>
      <name val="HGｺﾞｼｯｸM"/>
      <family val="3"/>
      <charset val="128"/>
    </font>
    <font>
      <sz val="16"/>
      <color indexed="8"/>
      <name val="HGｺﾞｼｯｸM"/>
      <family val="3"/>
      <charset val="128"/>
    </font>
    <font>
      <sz val="14"/>
      <color indexed="8"/>
      <name val="HGSｺﾞｼｯｸE"/>
      <family val="3"/>
      <charset val="128"/>
    </font>
    <font>
      <sz val="10.5"/>
      <color indexed="8"/>
      <name val="HGｺﾞｼｯｸE"/>
      <family val="3"/>
      <charset val="128"/>
    </font>
    <font>
      <sz val="12"/>
      <color indexed="8"/>
      <name val="HGｺﾞｼｯｸM"/>
      <family val="3"/>
      <charset val="128"/>
    </font>
    <font>
      <sz val="11"/>
      <name val="HGSｺﾞｼｯｸM"/>
      <family val="3"/>
      <charset val="128"/>
    </font>
    <font>
      <sz val="11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2"/>
      <name val="HGSｺﾞｼｯｸM"/>
      <family val="3"/>
      <charset val="128"/>
    </font>
    <font>
      <sz val="20"/>
      <name val="HGSｺﾞｼｯｸM"/>
      <family val="3"/>
      <charset val="128"/>
    </font>
    <font>
      <sz val="14"/>
      <name val="HGSｺﾞｼｯｸM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sz val="16"/>
      <name val="HGSｺﾞｼｯｸM"/>
      <family val="3"/>
      <charset val="128"/>
    </font>
    <font>
      <sz val="18"/>
      <color indexed="10"/>
      <name val="HGｺﾞｼｯｸM"/>
      <family val="3"/>
      <charset val="128"/>
    </font>
    <font>
      <sz val="12"/>
      <color indexed="12"/>
      <name val="HGｺﾞｼｯｸM"/>
      <family val="3"/>
      <charset val="128"/>
    </font>
    <font>
      <b/>
      <sz val="10"/>
      <color indexed="60"/>
      <name val="HGｺﾞｼｯｸM"/>
      <family val="3"/>
      <charset val="128"/>
    </font>
    <font>
      <b/>
      <sz val="10"/>
      <name val="HGｺﾞｼｯｸM"/>
      <family val="3"/>
      <charset val="128"/>
    </font>
    <font>
      <u/>
      <sz val="10"/>
      <color indexed="12"/>
      <name val="HGｺﾞｼｯｸM"/>
      <family val="3"/>
      <charset val="128"/>
    </font>
    <font>
      <sz val="11"/>
      <color indexed="10"/>
      <name val="HGSｺﾞｼｯｸE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E"/>
      <family val="3"/>
      <charset val="128"/>
    </font>
    <font>
      <sz val="11"/>
      <color indexed="10"/>
      <name val="HGSｺﾞｼｯｸE"/>
      <family val="3"/>
      <charset val="128"/>
    </font>
    <font>
      <sz val="10"/>
      <name val="HGｺﾞｼｯｸM"/>
      <family val="3"/>
      <charset val="128"/>
    </font>
    <font>
      <sz val="10.5"/>
      <color indexed="8"/>
      <name val="HGｺﾞｼｯｸM"/>
      <family val="3"/>
      <charset val="128"/>
    </font>
    <font>
      <sz val="12"/>
      <color indexed="8"/>
      <name val="HGｺﾞｼｯｸM"/>
      <family val="3"/>
      <charset val="128"/>
    </font>
    <font>
      <sz val="18"/>
      <color indexed="8"/>
      <name val="HGｺﾞｼｯｸM"/>
      <family val="3"/>
      <charset val="128"/>
    </font>
    <font>
      <sz val="11"/>
      <color indexed="8"/>
      <name val="HGｺﾞｼｯｸM"/>
      <family val="3"/>
      <charset val="128"/>
    </font>
    <font>
      <sz val="18"/>
      <color indexed="8"/>
      <name val="HGPｺﾞｼｯｸE"/>
      <family val="3"/>
      <charset val="128"/>
    </font>
    <font>
      <sz val="10"/>
      <color indexed="10"/>
      <name val="HGｺﾞｼｯｸM"/>
      <family val="3"/>
      <charset val="128"/>
    </font>
    <font>
      <sz val="11"/>
      <color indexed="10"/>
      <name val="HGｺﾞｼｯｸM"/>
      <family val="3"/>
      <charset val="128"/>
    </font>
    <font>
      <sz val="12"/>
      <color indexed="10"/>
      <name val="HGｺﾞｼｯｸM"/>
      <family val="3"/>
      <charset val="128"/>
    </font>
    <font>
      <sz val="11"/>
      <name val="HGｺﾞｼｯｸM"/>
      <family val="3"/>
      <charset val="128"/>
    </font>
    <font>
      <sz val="18"/>
      <color indexed="9"/>
      <name val="HGｺﾞｼｯｸM"/>
      <family val="3"/>
      <charset val="128"/>
    </font>
    <font>
      <sz val="12"/>
      <name val="HGｺﾞｼｯｸM"/>
      <family val="3"/>
      <charset val="128"/>
    </font>
    <font>
      <sz val="16"/>
      <name val="HGｺﾞｼｯｸM"/>
      <family val="3"/>
      <charset val="128"/>
    </font>
    <font>
      <sz val="18"/>
      <name val="HGｺﾞｼｯｸM"/>
      <family val="3"/>
      <charset val="128"/>
    </font>
    <font>
      <sz val="10"/>
      <color indexed="9"/>
      <name val="HGｺﾞｼｯｸM"/>
      <family val="3"/>
      <charset val="128"/>
    </font>
    <font>
      <sz val="10"/>
      <color indexed="8"/>
      <name val="HGｺﾞｼｯｸM"/>
      <family val="3"/>
      <charset val="128"/>
    </font>
    <font>
      <sz val="10"/>
      <name val="HGSｺﾞｼｯｸM"/>
      <family val="3"/>
      <charset val="128"/>
    </font>
    <font>
      <sz val="10"/>
      <color indexed="10"/>
      <name val="HGSｺﾞｼｯｸM"/>
      <family val="3"/>
      <charset val="128"/>
    </font>
    <font>
      <sz val="10"/>
      <color indexed="10"/>
      <name val="HGSｺﾞｼｯｸE"/>
      <family val="3"/>
      <charset val="128"/>
    </font>
    <font>
      <sz val="12"/>
      <name val="HGSｺﾞｼｯｸM"/>
      <family val="3"/>
      <charset val="128"/>
    </font>
    <font>
      <sz val="10.5"/>
      <color indexed="10"/>
      <name val="HGｺﾞｼｯｸM"/>
      <family val="3"/>
      <charset val="128"/>
    </font>
    <font>
      <b/>
      <sz val="14"/>
      <name val="HGｺﾞｼｯｸM"/>
      <family val="3"/>
      <charset val="128"/>
    </font>
    <font>
      <sz val="14"/>
      <name val="HGｺﾞｼｯｸM"/>
      <family val="3"/>
      <charset val="128"/>
    </font>
    <font>
      <sz val="10"/>
      <name val="ＭＳ 明朝"/>
      <family val="1"/>
      <charset val="128"/>
    </font>
    <font>
      <sz val="9"/>
      <name val="HGPｺﾞｼｯｸM"/>
      <family val="3"/>
      <charset val="128"/>
    </font>
    <font>
      <sz val="10"/>
      <name val="HGSｺﾞｼｯｸE"/>
      <family val="3"/>
      <charset val="128"/>
    </font>
    <font>
      <sz val="9"/>
      <name val="HGSｺﾞｼｯｸM"/>
      <family val="3"/>
      <charset val="128"/>
    </font>
    <font>
      <sz val="10.5"/>
      <color indexed="8"/>
      <name val="HGSｺﾞｼｯｸM"/>
      <family val="3"/>
      <charset val="128"/>
    </font>
    <font>
      <u/>
      <sz val="12"/>
      <color indexed="12"/>
      <name val="Arial Rounded MT Bold"/>
      <family val="2"/>
    </font>
    <font>
      <sz val="10"/>
      <color indexed="8"/>
      <name val="HGPｺﾞｼｯｸM"/>
      <family val="3"/>
      <charset val="128"/>
    </font>
    <font>
      <sz val="12"/>
      <color indexed="8"/>
      <name val="HGPｺﾞｼｯｸE"/>
      <family val="3"/>
      <charset val="128"/>
    </font>
    <font>
      <sz val="9"/>
      <color indexed="8"/>
      <name val="HGｺﾞｼｯｸM"/>
      <family val="3"/>
      <charset val="128"/>
    </font>
    <font>
      <sz val="10"/>
      <color indexed="8"/>
      <name val="HGSｺﾞｼｯｸE"/>
      <family val="3"/>
      <charset val="128"/>
    </font>
    <font>
      <sz val="14"/>
      <color indexed="8"/>
      <name val="HGｺﾞｼｯｸM"/>
      <family val="3"/>
      <charset val="128"/>
    </font>
    <font>
      <sz val="10"/>
      <color rgb="FFFF0000"/>
      <name val="HGSｺﾞｼｯｸM"/>
      <family val="3"/>
      <charset val="128"/>
    </font>
    <font>
      <sz val="10"/>
      <color rgb="FFFF0000"/>
      <name val="HGSｺﾞｼｯｸE"/>
      <family val="3"/>
      <charset val="128"/>
    </font>
    <font>
      <sz val="10"/>
      <color theme="0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sz val="10.5"/>
      <color rgb="FFFF0000"/>
      <name val="HGｺﾞｼｯｸM"/>
      <family val="3"/>
      <charset val="128"/>
    </font>
    <font>
      <sz val="12"/>
      <color rgb="FFFF0000"/>
      <name val="HGｺﾞｼｯｸM"/>
      <family val="3"/>
      <charset val="128"/>
    </font>
    <font>
      <sz val="12"/>
      <color indexed="8"/>
      <name val="HGSｺﾞｼｯｸE"/>
      <family val="3"/>
      <charset val="128"/>
    </font>
    <font>
      <sz val="12"/>
      <name val="HGSｺﾞｼｯｸE"/>
      <family val="3"/>
      <charset val="128"/>
    </font>
    <font>
      <sz val="10.5"/>
      <color indexed="8"/>
      <name val="ＤＦ平成明朝体W3"/>
      <family val="1"/>
      <charset val="128"/>
    </font>
    <font>
      <sz val="16"/>
      <color indexed="8"/>
      <name val="ＤＦ平成明朝体W3"/>
      <family val="1"/>
      <charset val="128"/>
    </font>
    <font>
      <sz val="20"/>
      <color indexed="8"/>
      <name val="ＤＦ平成明朝体W3"/>
      <family val="1"/>
      <charset val="128"/>
    </font>
    <font>
      <sz val="12"/>
      <color indexed="8"/>
      <name val="ＤＦ平成明朝体W3"/>
      <family val="1"/>
      <charset val="128"/>
    </font>
    <font>
      <sz val="10"/>
      <color rgb="FFFF0000"/>
      <name val="HGPｺﾞｼｯｸM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slantDashDot">
        <color auto="1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53" fillId="22" borderId="2" applyNumberFormat="0" applyFont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53" fillId="0" borderId="0" applyFont="0" applyFill="0" applyBorder="0" applyAlignment="0" applyProtection="0">
      <alignment vertical="center"/>
    </xf>
    <xf numFmtId="38" fontId="53" fillId="0" borderId="0" applyFont="0" applyFill="0" applyBorder="0" applyAlignment="0" applyProtection="0">
      <alignment vertical="center"/>
    </xf>
    <xf numFmtId="38" fontId="53" fillId="0" borderId="0" applyFon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3" borderId="9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6" fontId="53" fillId="0" borderId="0" applyFon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80" fillId="0" borderId="0">
      <alignment vertical="center"/>
    </xf>
    <xf numFmtId="0" fontId="5" fillId="4" borderId="0" applyNumberFormat="0" applyBorder="0" applyAlignment="0" applyProtection="0">
      <alignment vertical="center"/>
    </xf>
  </cellStyleXfs>
  <cellXfs count="472">
    <xf numFmtId="0" fontId="0" fillId="0" borderId="0" xfId="0"/>
    <xf numFmtId="0" fontId="21" fillId="0" borderId="0" xfId="47" applyFont="1" applyAlignment="1">
      <alignment horizontal="center" vertical="center"/>
    </xf>
    <xf numFmtId="0" fontId="22" fillId="0" borderId="0" xfId="47" applyFont="1" applyFill="1">
      <alignment vertical="center"/>
    </xf>
    <xf numFmtId="0" fontId="22" fillId="0" borderId="0" xfId="47" applyFont="1" applyAlignment="1">
      <alignment vertical="center"/>
    </xf>
    <xf numFmtId="0" fontId="22" fillId="0" borderId="0" xfId="47" applyFont="1">
      <alignment vertical="center"/>
    </xf>
    <xf numFmtId="0" fontId="22" fillId="0" borderId="0" xfId="47" applyFont="1" applyAlignment="1">
      <alignment horizontal="center" vertical="center"/>
    </xf>
    <xf numFmtId="0" fontId="22" fillId="0" borderId="0" xfId="47" applyFont="1" applyAlignment="1">
      <alignment horizontal="right" vertical="center"/>
    </xf>
    <xf numFmtId="0" fontId="25" fillId="0" borderId="0" xfId="47" applyFont="1" applyAlignment="1" applyProtection="1">
      <alignment horizontal="left" vertical="center"/>
      <protection hidden="1"/>
    </xf>
    <xf numFmtId="0" fontId="22" fillId="0" borderId="0" xfId="47" applyFont="1" applyAlignment="1" applyProtection="1">
      <alignment vertical="center"/>
      <protection hidden="1"/>
    </xf>
    <xf numFmtId="0" fontId="28" fillId="0" borderId="0" xfId="47" applyFont="1" applyBorder="1" applyAlignment="1" applyProtection="1">
      <alignment horizontal="center" vertical="top"/>
      <protection hidden="1"/>
    </xf>
    <xf numFmtId="0" fontId="22" fillId="0" borderId="0" xfId="47" applyFont="1" applyProtection="1">
      <alignment vertical="center"/>
      <protection hidden="1"/>
    </xf>
    <xf numFmtId="0" fontId="28" fillId="0" borderId="0" xfId="47" applyFont="1" applyBorder="1" applyAlignment="1" applyProtection="1">
      <alignment horizontal="center" vertical="center"/>
      <protection hidden="1"/>
    </xf>
    <xf numFmtId="0" fontId="23" fillId="0" borderId="0" xfId="47" applyFont="1" applyAlignment="1" applyProtection="1">
      <alignment horizontal="right" vertical="center"/>
      <protection hidden="1"/>
    </xf>
    <xf numFmtId="0" fontId="29" fillId="0" borderId="0" xfId="47" applyFont="1" applyBorder="1" applyAlignment="1" applyProtection="1">
      <alignment horizontal="center" vertical="center"/>
      <protection hidden="1"/>
    </xf>
    <xf numFmtId="0" fontId="29" fillId="0" borderId="0" xfId="47" applyFont="1" applyBorder="1" applyAlignment="1" applyProtection="1">
      <alignment horizontal="left" vertical="center"/>
      <protection hidden="1"/>
    </xf>
    <xf numFmtId="0" fontId="22" fillId="0" borderId="0" xfId="47" applyFont="1" applyAlignment="1" applyProtection="1">
      <alignment horizontal="center" vertical="center"/>
      <protection hidden="1"/>
    </xf>
    <xf numFmtId="0" fontId="32" fillId="23" borderId="10" xfId="47" applyFont="1" applyFill="1" applyBorder="1" applyAlignment="1" applyProtection="1">
      <alignment horizontal="center" vertical="center"/>
      <protection hidden="1"/>
    </xf>
    <xf numFmtId="0" fontId="23" fillId="0" borderId="0" xfId="47" applyFont="1" applyAlignment="1" applyProtection="1">
      <protection hidden="1"/>
    </xf>
    <xf numFmtId="0" fontId="22" fillId="0" borderId="0" xfId="47" applyFont="1" applyBorder="1" applyAlignment="1" applyProtection="1">
      <alignment horizontal="right" vertical="center"/>
      <protection hidden="1"/>
    </xf>
    <xf numFmtId="0" fontId="22" fillId="0" borderId="0" xfId="47" applyFont="1" applyFill="1" applyAlignment="1">
      <alignment horizontal="right" vertical="center"/>
    </xf>
    <xf numFmtId="0" fontId="38" fillId="0" borderId="0" xfId="47" applyFont="1">
      <alignment vertical="center"/>
    </xf>
    <xf numFmtId="0" fontId="39" fillId="0" borderId="0" xfId="47" applyFont="1">
      <alignment vertical="center"/>
    </xf>
    <xf numFmtId="0" fontId="41" fillId="0" borderId="0" xfId="47" applyFont="1" applyAlignment="1">
      <alignment horizontal="center" vertical="center"/>
    </xf>
    <xf numFmtId="0" fontId="42" fillId="0" borderId="0" xfId="47" applyFont="1" applyAlignment="1">
      <alignment vertical="center"/>
    </xf>
    <xf numFmtId="0" fontId="43" fillId="21" borderId="0" xfId="47" applyFont="1" applyFill="1" applyAlignment="1">
      <alignment horizontal="center" vertical="center"/>
    </xf>
    <xf numFmtId="0" fontId="44" fillId="21" borderId="0" xfId="47" applyFont="1" applyFill="1" applyAlignment="1">
      <alignment vertical="center"/>
    </xf>
    <xf numFmtId="0" fontId="41" fillId="0" borderId="10" xfId="47" applyFont="1" applyBorder="1" applyAlignment="1" applyProtection="1">
      <alignment horizontal="left" vertical="center" indent="1"/>
      <protection locked="0"/>
    </xf>
    <xf numFmtId="0" fontId="41" fillId="0" borderId="0" xfId="47" applyFont="1">
      <alignment vertical="center"/>
    </xf>
    <xf numFmtId="0" fontId="46" fillId="0" borderId="0" xfId="47" applyFont="1" applyAlignment="1">
      <alignment horizontal="distributed" vertical="center"/>
    </xf>
    <xf numFmtId="0" fontId="46" fillId="0" borderId="0" xfId="47" applyFont="1">
      <alignment vertical="center"/>
    </xf>
    <xf numFmtId="0" fontId="41" fillId="21" borderId="0" xfId="47" applyFont="1" applyFill="1" applyAlignment="1">
      <alignment horizontal="center" vertical="center"/>
    </xf>
    <xf numFmtId="0" fontId="39" fillId="21" borderId="0" xfId="47" applyFont="1" applyFill="1">
      <alignment vertical="center"/>
    </xf>
    <xf numFmtId="0" fontId="43" fillId="0" borderId="0" xfId="47" applyFont="1" applyAlignment="1">
      <alignment horizontal="right" vertical="center"/>
    </xf>
    <xf numFmtId="0" fontId="22" fillId="0" borderId="0" xfId="47" applyFont="1" applyBorder="1" applyAlignment="1">
      <alignment horizontal="left" vertical="center" wrapText="1"/>
    </xf>
    <xf numFmtId="0" fontId="22" fillId="0" borderId="0" xfId="47" applyFont="1" applyBorder="1" applyAlignment="1">
      <alignment horizontal="left" vertical="top" wrapText="1"/>
    </xf>
    <xf numFmtId="0" fontId="22" fillId="0" borderId="0" xfId="47" applyFont="1" applyAlignment="1"/>
    <xf numFmtId="0" fontId="30" fillId="0" borderId="0" xfId="47" applyFont="1" applyAlignment="1"/>
    <xf numFmtId="0" fontId="50" fillId="0" borderId="0" xfId="47" applyFont="1" applyAlignment="1"/>
    <xf numFmtId="0" fontId="21" fillId="12" borderId="10" xfId="47" applyFont="1" applyFill="1" applyBorder="1" applyAlignment="1">
      <alignment horizontal="center" vertical="center"/>
    </xf>
    <xf numFmtId="0" fontId="31" fillId="8" borderId="10" xfId="47" applyFont="1" applyFill="1" applyBorder="1" applyAlignment="1">
      <alignment horizontal="center" vertical="center"/>
    </xf>
    <xf numFmtId="0" fontId="31" fillId="8" borderId="10" xfId="47" applyFont="1" applyFill="1" applyBorder="1" applyAlignment="1">
      <alignment horizontal="center" vertical="center" shrinkToFit="1"/>
    </xf>
    <xf numFmtId="0" fontId="31" fillId="8" borderId="11" xfId="47" applyFont="1" applyFill="1" applyBorder="1" applyAlignment="1">
      <alignment horizontal="center" vertical="center"/>
    </xf>
    <xf numFmtId="0" fontId="50" fillId="24" borderId="10" xfId="47" applyFont="1" applyFill="1" applyBorder="1" applyAlignment="1">
      <alignment horizontal="center" vertical="center"/>
    </xf>
    <xf numFmtId="0" fontId="50" fillId="24" borderId="10" xfId="47" applyFont="1" applyFill="1" applyBorder="1">
      <alignment vertical="center"/>
    </xf>
    <xf numFmtId="0" fontId="50" fillId="24" borderId="11" xfId="47" applyFont="1" applyFill="1" applyBorder="1" applyAlignment="1">
      <alignment horizontal="center" vertical="center"/>
    </xf>
    <xf numFmtId="0" fontId="50" fillId="0" borderId="0" xfId="47" applyFont="1">
      <alignment vertical="center"/>
    </xf>
    <xf numFmtId="0" fontId="51" fillId="0" borderId="0" xfId="47" applyFont="1">
      <alignment vertical="center"/>
    </xf>
    <xf numFmtId="0" fontId="22" fillId="0" borderId="0" xfId="47" applyFont="1" applyBorder="1" applyAlignment="1">
      <alignment vertical="center" wrapText="1"/>
    </xf>
    <xf numFmtId="0" fontId="30" fillId="0" borderId="0" xfId="47" applyFont="1" applyFill="1">
      <alignment vertical="center"/>
    </xf>
    <xf numFmtId="0" fontId="30" fillId="21" borderId="0" xfId="47" applyFont="1" applyFill="1" applyAlignment="1">
      <alignment vertical="center"/>
    </xf>
    <xf numFmtId="0" fontId="31" fillId="25" borderId="12" xfId="47" applyFont="1" applyFill="1" applyBorder="1" applyAlignment="1">
      <alignment horizontal="center" vertical="center"/>
    </xf>
    <xf numFmtId="0" fontId="31" fillId="25" borderId="13" xfId="47" applyFont="1" applyFill="1" applyBorder="1" applyAlignment="1">
      <alignment horizontal="center" vertical="center"/>
    </xf>
    <xf numFmtId="0" fontId="22" fillId="0" borderId="14" xfId="47" applyFont="1" applyBorder="1" applyAlignment="1">
      <alignment horizontal="center" vertical="center"/>
    </xf>
    <xf numFmtId="0" fontId="22" fillId="0" borderId="15" xfId="47" applyFont="1" applyBorder="1" applyAlignment="1">
      <alignment horizontal="center" vertical="center"/>
    </xf>
    <xf numFmtId="0" fontId="31" fillId="0" borderId="0" xfId="0" applyFont="1"/>
    <xf numFmtId="0" fontId="57" fillId="0" borderId="0" xfId="47" applyFont="1" applyAlignment="1">
      <alignment vertical="center"/>
    </xf>
    <xf numFmtId="0" fontId="63" fillId="0" borderId="0" xfId="47" applyFont="1" applyAlignment="1">
      <alignment vertical="center"/>
    </xf>
    <xf numFmtId="0" fontId="50" fillId="24" borderId="0" xfId="47" applyFont="1" applyFill="1" applyBorder="1" applyAlignment="1">
      <alignment horizontal="center" vertical="center"/>
    </xf>
    <xf numFmtId="0" fontId="50" fillId="24" borderId="0" xfId="47" applyFont="1" applyFill="1" applyBorder="1">
      <alignment vertical="center"/>
    </xf>
    <xf numFmtId="49" fontId="50" fillId="24" borderId="0" xfId="47" applyNumberFormat="1" applyFont="1" applyFill="1" applyBorder="1">
      <alignment vertical="center"/>
    </xf>
    <xf numFmtId="0" fontId="22" fillId="0" borderId="0" xfId="47" applyFont="1" applyBorder="1" applyAlignment="1">
      <alignment horizontal="center" vertical="center"/>
    </xf>
    <xf numFmtId="0" fontId="57" fillId="0" borderId="0" xfId="47" applyFont="1">
      <alignment vertical="center"/>
    </xf>
    <xf numFmtId="0" fontId="57" fillId="0" borderId="0" xfId="47" applyFont="1" applyAlignment="1">
      <alignment horizontal="center" vertical="center"/>
    </xf>
    <xf numFmtId="0" fontId="71" fillId="0" borderId="0" xfId="47" applyFont="1" applyAlignment="1">
      <alignment horizontal="center" vertical="center"/>
    </xf>
    <xf numFmtId="0" fontId="57" fillId="0" borderId="0" xfId="47" applyFont="1" applyFill="1">
      <alignment vertical="center"/>
    </xf>
    <xf numFmtId="0" fontId="57" fillId="0" borderId="0" xfId="47" applyFont="1" applyFill="1" applyAlignment="1">
      <alignment horizontal="right" vertical="center"/>
    </xf>
    <xf numFmtId="0" fontId="63" fillId="0" borderId="0" xfId="47" applyFont="1" applyFill="1" applyBorder="1" applyAlignment="1">
      <alignment horizontal="center" vertical="center"/>
    </xf>
    <xf numFmtId="0" fontId="76" fillId="0" borderId="10" xfId="47" applyFont="1" applyBorder="1" applyAlignment="1" applyProtection="1">
      <alignment horizontal="left" vertical="center" indent="1"/>
      <protection locked="0"/>
    </xf>
    <xf numFmtId="178" fontId="73" fillId="23" borderId="10" xfId="35" applyNumberFormat="1" applyFont="1" applyFill="1" applyBorder="1" applyAlignment="1" applyProtection="1">
      <alignment vertical="center"/>
      <protection hidden="1"/>
    </xf>
    <xf numFmtId="0" fontId="22" fillId="0" borderId="0" xfId="47" applyFont="1" applyProtection="1">
      <alignment vertical="center"/>
    </xf>
    <xf numFmtId="0" fontId="22" fillId="0" borderId="0" xfId="47" applyFont="1" applyAlignment="1" applyProtection="1">
      <alignment horizontal="right" vertical="center"/>
    </xf>
    <xf numFmtId="0" fontId="22" fillId="0" borderId="0" xfId="47" applyFont="1" applyAlignment="1" applyProtection="1">
      <alignment horizontal="center" vertical="center"/>
    </xf>
    <xf numFmtId="178" fontId="22" fillId="0" borderId="16" xfId="35" applyNumberFormat="1" applyFont="1" applyFill="1" applyBorder="1" applyAlignment="1" applyProtection="1">
      <alignment horizontal="right" vertical="center"/>
    </xf>
    <xf numFmtId="0" fontId="22" fillId="0" borderId="0" xfId="47" applyFont="1" applyAlignment="1" applyProtection="1">
      <alignment vertical="center"/>
    </xf>
    <xf numFmtId="0" fontId="70" fillId="0" borderId="0" xfId="47" applyFont="1" applyAlignment="1" applyProtection="1">
      <alignment horizontal="left" vertical="center"/>
    </xf>
    <xf numFmtId="0" fontId="57" fillId="0" borderId="0" xfId="47" applyFont="1" applyProtection="1">
      <alignment vertical="center"/>
    </xf>
    <xf numFmtId="0" fontId="57" fillId="0" borderId="0" xfId="47" applyFont="1" applyAlignment="1" applyProtection="1">
      <alignment vertical="center"/>
    </xf>
    <xf numFmtId="0" fontId="65" fillId="0" borderId="0" xfId="47" applyFont="1" applyBorder="1" applyAlignment="1" applyProtection="1">
      <alignment horizontal="center" vertical="top"/>
    </xf>
    <xf numFmtId="0" fontId="66" fillId="0" borderId="0" xfId="47" applyFont="1" applyAlignment="1" applyProtection="1"/>
    <xf numFmtId="0" fontId="65" fillId="0" borderId="0" xfId="47" applyFont="1" applyBorder="1" applyAlignment="1" applyProtection="1">
      <alignment horizontal="center" vertical="center"/>
    </xf>
    <xf numFmtId="0" fontId="66" fillId="0" borderId="0" xfId="47" applyFont="1" applyAlignment="1" applyProtection="1">
      <alignment horizontal="right" vertical="center"/>
    </xf>
    <xf numFmtId="0" fontId="68" fillId="0" borderId="0" xfId="47" applyFont="1" applyBorder="1" applyAlignment="1" applyProtection="1">
      <alignment horizontal="center" vertical="center"/>
    </xf>
    <xf numFmtId="0" fontId="68" fillId="0" borderId="0" xfId="47" applyFont="1" applyBorder="1" applyAlignment="1" applyProtection="1">
      <alignment horizontal="left" vertical="center"/>
    </xf>
    <xf numFmtId="0" fontId="57" fillId="0" borderId="0" xfId="47" applyFont="1" applyBorder="1" applyAlignment="1" applyProtection="1">
      <alignment vertical="center"/>
    </xf>
    <xf numFmtId="0" fontId="57" fillId="0" borderId="0" xfId="47" applyFont="1" applyAlignment="1" applyProtection="1">
      <alignment horizontal="center" vertical="center"/>
    </xf>
    <xf numFmtId="0" fontId="71" fillId="17" borderId="10" xfId="47" applyFont="1" applyFill="1" applyBorder="1" applyAlignment="1" applyProtection="1">
      <alignment horizontal="center" vertical="center"/>
    </xf>
    <xf numFmtId="0" fontId="71" fillId="17" borderId="10" xfId="47" applyFont="1" applyFill="1" applyBorder="1" applyAlignment="1" applyProtection="1">
      <alignment horizontal="center" vertical="center" shrinkToFit="1"/>
    </xf>
    <xf numFmtId="0" fontId="72" fillId="21" borderId="10" xfId="47" applyFont="1" applyFill="1" applyBorder="1" applyAlignment="1" applyProtection="1">
      <alignment horizontal="center" vertical="center"/>
    </xf>
    <xf numFmtId="0" fontId="23" fillId="0" borderId="0" xfId="47" applyFont="1" applyProtection="1">
      <alignment vertical="center"/>
    </xf>
    <xf numFmtId="0" fontId="27" fillId="0" borderId="0" xfId="47" applyFont="1" applyProtection="1">
      <alignment vertical="center"/>
    </xf>
    <xf numFmtId="0" fontId="23" fillId="8" borderId="17" xfId="47" applyFont="1" applyFill="1" applyBorder="1" applyProtection="1">
      <alignment vertical="center"/>
    </xf>
    <xf numFmtId="0" fontId="23" fillId="8" borderId="18" xfId="47" applyFont="1" applyFill="1" applyBorder="1" applyAlignment="1" applyProtection="1">
      <alignment horizontal="center" vertical="center"/>
    </xf>
    <xf numFmtId="0" fontId="23" fillId="8" borderId="10" xfId="47" applyFont="1" applyFill="1" applyBorder="1" applyAlignment="1" applyProtection="1">
      <alignment horizontal="center" vertical="center"/>
    </xf>
    <xf numFmtId="0" fontId="23" fillId="8" borderId="19" xfId="47" applyFont="1" applyFill="1" applyBorder="1" applyProtection="1">
      <alignment vertical="center"/>
    </xf>
    <xf numFmtId="0" fontId="78" fillId="8" borderId="19" xfId="47" applyFont="1" applyFill="1" applyBorder="1" applyProtection="1">
      <alignment vertical="center"/>
    </xf>
    <xf numFmtId="0" fontId="23" fillId="8" borderId="20" xfId="47" applyFont="1" applyFill="1" applyBorder="1" applyProtection="1">
      <alignment vertical="center"/>
    </xf>
    <xf numFmtId="0" fontId="23" fillId="0" borderId="21" xfId="47" applyFont="1" applyBorder="1" applyProtection="1">
      <alignment vertical="center"/>
    </xf>
    <xf numFmtId="0" fontId="23" fillId="3" borderId="17" xfId="47" applyFont="1" applyFill="1" applyBorder="1" applyProtection="1">
      <alignment vertical="center"/>
    </xf>
    <xf numFmtId="0" fontId="23" fillId="3" borderId="18" xfId="47" applyFont="1" applyFill="1" applyBorder="1" applyAlignment="1" applyProtection="1">
      <alignment horizontal="center" vertical="center"/>
    </xf>
    <xf numFmtId="0" fontId="23" fillId="3" borderId="10" xfId="47" applyFont="1" applyFill="1" applyBorder="1" applyAlignment="1" applyProtection="1">
      <alignment horizontal="center" vertical="center"/>
    </xf>
    <xf numFmtId="0" fontId="23" fillId="3" borderId="19" xfId="47" applyFont="1" applyFill="1" applyBorder="1" applyProtection="1">
      <alignment vertical="center"/>
    </xf>
    <xf numFmtId="0" fontId="78" fillId="3" borderId="19" xfId="47" applyFont="1" applyFill="1" applyBorder="1" applyProtection="1">
      <alignment vertical="center"/>
    </xf>
    <xf numFmtId="0" fontId="23" fillId="3" borderId="20" xfId="47" applyFont="1" applyFill="1" applyBorder="1" applyProtection="1">
      <alignment vertical="center"/>
    </xf>
    <xf numFmtId="0" fontId="78" fillId="0" borderId="0" xfId="47" applyFont="1" applyAlignment="1" applyProtection="1">
      <alignment horizontal="left" vertical="center"/>
      <protection hidden="1"/>
    </xf>
    <xf numFmtId="0" fontId="29" fillId="0" borderId="0" xfId="47" applyFont="1" applyAlignment="1" applyProtection="1">
      <alignment horizontal="right" vertical="center"/>
      <protection hidden="1"/>
    </xf>
    <xf numFmtId="0" fontId="23" fillId="0" borderId="0" xfId="47" applyFont="1" applyProtection="1">
      <alignment vertical="center"/>
      <protection hidden="1"/>
    </xf>
    <xf numFmtId="0" fontId="29" fillId="0" borderId="22" xfId="47" applyFont="1" applyBorder="1" applyAlignment="1" applyProtection="1">
      <alignment horizontal="center"/>
      <protection hidden="1"/>
    </xf>
    <xf numFmtId="0" fontId="79" fillId="0" borderId="0" xfId="47" applyFont="1" applyBorder="1" applyAlignment="1" applyProtection="1">
      <alignment horizontal="center" vertical="center"/>
      <protection hidden="1"/>
    </xf>
    <xf numFmtId="0" fontId="23" fillId="0" borderId="0" xfId="47" applyFont="1" applyBorder="1" applyAlignment="1" applyProtection="1">
      <alignment horizontal="center" vertical="center"/>
      <protection hidden="1"/>
    </xf>
    <xf numFmtId="0" fontId="23" fillId="0" borderId="23" xfId="47" applyFont="1" applyFill="1" applyBorder="1" applyAlignment="1" applyProtection="1">
      <alignment horizontal="center" vertical="center"/>
      <protection hidden="1"/>
    </xf>
    <xf numFmtId="0" fontId="23" fillId="0" borderId="23" xfId="47" applyFont="1" applyBorder="1" applyAlignment="1" applyProtection="1">
      <alignment horizontal="center" vertical="center"/>
      <protection hidden="1"/>
    </xf>
    <xf numFmtId="0" fontId="23" fillId="0" borderId="24" xfId="47" applyFont="1" applyFill="1" applyBorder="1" applyAlignment="1" applyProtection="1">
      <alignment horizontal="center" vertical="center"/>
      <protection hidden="1"/>
    </xf>
    <xf numFmtId="0" fontId="23" fillId="0" borderId="24" xfId="47" applyFont="1" applyBorder="1" applyAlignment="1" applyProtection="1">
      <alignment horizontal="center" vertical="center"/>
      <protection hidden="1"/>
    </xf>
    <xf numFmtId="0" fontId="29" fillId="0" borderId="0" xfId="47" applyFont="1" applyFill="1" applyBorder="1" applyAlignment="1" applyProtection="1">
      <alignment horizontal="center" vertical="center"/>
      <protection hidden="1"/>
    </xf>
    <xf numFmtId="0" fontId="23" fillId="0" borderId="0" xfId="47" applyFont="1" applyFill="1" applyBorder="1" applyAlignment="1" applyProtection="1">
      <alignment horizontal="right" vertical="center" indent="1"/>
      <protection hidden="1"/>
    </xf>
    <xf numFmtId="0" fontId="23" fillId="0" borderId="0" xfId="47" applyFont="1" applyFill="1" applyBorder="1" applyAlignment="1" applyProtection="1">
      <alignment horizontal="center" vertical="center"/>
      <protection hidden="1"/>
    </xf>
    <xf numFmtId="0" fontId="23" fillId="0" borderId="0" xfId="47" applyFont="1" applyBorder="1" applyAlignment="1" applyProtection="1">
      <alignment horizontal="right" vertical="center" indent="1"/>
      <protection hidden="1"/>
    </xf>
    <xf numFmtId="0" fontId="23" fillId="0" borderId="26" xfId="47" applyFont="1" applyFill="1" applyBorder="1" applyAlignment="1" applyProtection="1">
      <alignment horizontal="center" vertical="center"/>
      <protection hidden="1"/>
    </xf>
    <xf numFmtId="0" fontId="23" fillId="0" borderId="26" xfId="47" applyFont="1" applyBorder="1" applyAlignment="1" applyProtection="1">
      <alignment horizontal="center" vertical="center"/>
      <protection hidden="1"/>
    </xf>
    <xf numFmtId="0" fontId="23" fillId="0" borderId="28" xfId="47" applyFont="1" applyFill="1" applyBorder="1" applyAlignment="1" applyProtection="1">
      <alignment horizontal="right" vertical="center" indent="1"/>
      <protection hidden="1"/>
    </xf>
    <xf numFmtId="0" fontId="23" fillId="0" borderId="28" xfId="47" applyFont="1" applyBorder="1" applyAlignment="1" applyProtection="1">
      <alignment horizontal="right" vertical="center" indent="1" shrinkToFit="1"/>
      <protection hidden="1"/>
    </xf>
    <xf numFmtId="0" fontId="23" fillId="0" borderId="28" xfId="47" applyFont="1" applyBorder="1" applyAlignment="1" applyProtection="1">
      <alignment horizontal="right" vertical="center" indent="1"/>
      <protection hidden="1"/>
    </xf>
    <xf numFmtId="0" fontId="23" fillId="0" borderId="28" xfId="47" applyFont="1" applyFill="1" applyBorder="1" applyAlignment="1" applyProtection="1">
      <alignment horizontal="right" vertical="center" indent="1" shrinkToFit="1"/>
      <protection hidden="1"/>
    </xf>
    <xf numFmtId="0" fontId="58" fillId="0" borderId="0" xfId="46" applyFont="1" applyProtection="1">
      <alignment vertical="center"/>
    </xf>
    <xf numFmtId="0" fontId="61" fillId="0" borderId="29" xfId="46" applyFont="1" applyBorder="1" applyAlignment="1" applyProtection="1">
      <alignment vertical="center"/>
    </xf>
    <xf numFmtId="0" fontId="58" fillId="0" borderId="0" xfId="46" applyFont="1" applyAlignment="1" applyProtection="1">
      <alignment horizontal="left" vertical="center"/>
    </xf>
    <xf numFmtId="0" fontId="22" fillId="26" borderId="30" xfId="47" applyFont="1" applyFill="1" applyBorder="1" applyAlignment="1" applyProtection="1">
      <alignment horizontal="center" vertical="center"/>
    </xf>
    <xf numFmtId="177" fontId="73" fillId="26" borderId="31" xfId="47" applyNumberFormat="1" applyFont="1" applyFill="1" applyBorder="1" applyProtection="1">
      <alignment vertical="center"/>
    </xf>
    <xf numFmtId="0" fontId="73" fillId="26" borderId="32" xfId="47" applyFont="1" applyFill="1" applyBorder="1" applyAlignment="1" applyProtection="1">
      <alignment horizontal="center" vertical="center"/>
    </xf>
    <xf numFmtId="38" fontId="73" fillId="26" borderId="0" xfId="35" applyFont="1" applyFill="1" applyBorder="1" applyAlignment="1" applyProtection="1">
      <alignment horizontal="center" vertical="center"/>
    </xf>
    <xf numFmtId="0" fontId="73" fillId="26" borderId="0" xfId="47" applyFont="1" applyFill="1" applyBorder="1" applyProtection="1">
      <alignment vertical="center"/>
    </xf>
    <xf numFmtId="178" fontId="73" fillId="26" borderId="0" xfId="35" applyNumberFormat="1" applyFont="1" applyFill="1" applyBorder="1" applyAlignment="1" applyProtection="1">
      <alignment horizontal="right" vertical="center"/>
    </xf>
    <xf numFmtId="0" fontId="73" fillId="26" borderId="33" xfId="47" applyFont="1" applyFill="1" applyBorder="1" applyProtection="1">
      <alignment vertical="center"/>
    </xf>
    <xf numFmtId="0" fontId="73" fillId="26" borderId="34" xfId="47" applyFont="1" applyFill="1" applyBorder="1" applyProtection="1">
      <alignment vertical="center"/>
    </xf>
    <xf numFmtId="178" fontId="22" fillId="0" borderId="35" xfId="35" applyNumberFormat="1" applyFont="1" applyFill="1" applyBorder="1" applyAlignment="1" applyProtection="1">
      <alignment horizontal="right" vertical="center"/>
    </xf>
    <xf numFmtId="0" fontId="91" fillId="0" borderId="10" xfId="47" applyFont="1" applyBorder="1" applyAlignment="1" applyProtection="1">
      <alignment horizontal="center" vertical="center"/>
    </xf>
    <xf numFmtId="177" fontId="73" fillId="0" borderId="0" xfId="48" applyNumberFormat="1" applyFont="1" applyFill="1">
      <alignment vertical="center"/>
    </xf>
    <xf numFmtId="0" fontId="73" fillId="0" borderId="0" xfId="48" applyFont="1" applyFill="1">
      <alignment vertical="center"/>
    </xf>
    <xf numFmtId="0" fontId="73" fillId="0" borderId="0" xfId="48" applyFont="1" applyFill="1" applyAlignment="1">
      <alignment horizontal="center" vertical="center"/>
    </xf>
    <xf numFmtId="177" fontId="73" fillId="0" borderId="10" xfId="48" applyNumberFormat="1" applyFont="1" applyFill="1" applyBorder="1">
      <alignment vertical="center"/>
    </xf>
    <xf numFmtId="177" fontId="73" fillId="0" borderId="10" xfId="48" applyNumberFormat="1" applyFont="1" applyFill="1" applyBorder="1" applyAlignment="1">
      <alignment horizontal="center" vertical="center"/>
    </xf>
    <xf numFmtId="0" fontId="73" fillId="0" borderId="10" xfId="48" applyFont="1" applyFill="1" applyBorder="1" applyAlignment="1">
      <alignment horizontal="center" vertical="center"/>
    </xf>
    <xf numFmtId="0" fontId="73" fillId="0" borderId="10" xfId="48" applyFont="1" applyFill="1" applyBorder="1">
      <alignment vertical="center"/>
    </xf>
    <xf numFmtId="177" fontId="73" fillId="0" borderId="20" xfId="48" applyNumberFormat="1" applyFont="1" applyFill="1" applyBorder="1">
      <alignment vertical="center"/>
    </xf>
    <xf numFmtId="0" fontId="73" fillId="0" borderId="20" xfId="48" applyFont="1" applyFill="1" applyBorder="1">
      <alignment vertical="center"/>
    </xf>
    <xf numFmtId="177" fontId="73" fillId="0" borderId="0" xfId="48" applyNumberFormat="1" applyFont="1" applyFill="1" applyBorder="1">
      <alignment vertical="center"/>
    </xf>
    <xf numFmtId="0" fontId="73" fillId="0" borderId="0" xfId="48" applyFont="1" applyFill="1" applyBorder="1">
      <alignment vertical="center"/>
    </xf>
    <xf numFmtId="0" fontId="73" fillId="0" borderId="0" xfId="48" applyFont="1" applyFill="1" applyBorder="1" applyAlignment="1">
      <alignment horizontal="center" vertical="center"/>
    </xf>
    <xf numFmtId="0" fontId="73" fillId="0" borderId="10" xfId="47" applyFont="1" applyFill="1" applyBorder="1" applyAlignment="1" applyProtection="1">
      <alignment horizontal="center" vertical="center"/>
    </xf>
    <xf numFmtId="0" fontId="22" fillId="0" borderId="37" xfId="47" applyFont="1" applyFill="1" applyBorder="1" applyAlignment="1" applyProtection="1">
      <alignment horizontal="center" vertical="center"/>
    </xf>
    <xf numFmtId="0" fontId="22" fillId="0" borderId="38" xfId="47" applyFont="1" applyFill="1" applyBorder="1" applyAlignment="1" applyProtection="1">
      <alignment horizontal="center" vertical="center"/>
    </xf>
    <xf numFmtId="0" fontId="73" fillId="0" borderId="39" xfId="47" applyFont="1" applyFill="1" applyBorder="1" applyAlignment="1" applyProtection="1">
      <alignment horizontal="center" vertical="center"/>
    </xf>
    <xf numFmtId="38" fontId="73" fillId="0" borderId="39" xfId="35" applyFont="1" applyFill="1" applyBorder="1" applyAlignment="1" applyProtection="1">
      <alignment horizontal="center" vertical="center"/>
    </xf>
    <xf numFmtId="0" fontId="73" fillId="0" borderId="39" xfId="47" applyFont="1" applyFill="1" applyBorder="1" applyProtection="1">
      <alignment vertical="center"/>
    </xf>
    <xf numFmtId="178" fontId="55" fillId="0" borderId="39" xfId="35" applyNumberFormat="1" applyFont="1" applyFill="1" applyBorder="1" applyAlignment="1" applyProtection="1">
      <alignment horizontal="right" vertical="center"/>
    </xf>
    <xf numFmtId="0" fontId="22" fillId="0" borderId="40" xfId="47" applyFont="1" applyFill="1" applyBorder="1" applyAlignment="1">
      <alignment horizontal="right" vertical="center"/>
    </xf>
    <xf numFmtId="0" fontId="22" fillId="0" borderId="40" xfId="47" applyFont="1" applyFill="1" applyBorder="1" applyProtection="1">
      <alignment vertical="center"/>
    </xf>
    <xf numFmtId="0" fontId="73" fillId="0" borderId="41" xfId="47" applyFont="1" applyFill="1" applyBorder="1" applyProtection="1">
      <alignment vertical="center"/>
    </xf>
    <xf numFmtId="0" fontId="73" fillId="0" borderId="42" xfId="47" applyFont="1" applyFill="1" applyBorder="1" applyAlignment="1" applyProtection="1">
      <alignment horizontal="center" vertical="center"/>
    </xf>
    <xf numFmtId="38" fontId="73" fillId="0" borderId="42" xfId="35" applyFont="1" applyFill="1" applyBorder="1" applyAlignment="1" applyProtection="1">
      <alignment horizontal="center" vertical="center"/>
    </xf>
    <xf numFmtId="0" fontId="73" fillId="0" borderId="42" xfId="47" applyFont="1" applyFill="1" applyBorder="1" applyProtection="1">
      <alignment vertical="center"/>
    </xf>
    <xf numFmtId="178" fontId="73" fillId="0" borderId="42" xfId="35" applyNumberFormat="1" applyFont="1" applyFill="1" applyBorder="1" applyAlignment="1" applyProtection="1">
      <alignment horizontal="right" vertical="center"/>
    </xf>
    <xf numFmtId="0" fontId="73" fillId="0" borderId="29" xfId="47" applyFont="1" applyFill="1" applyBorder="1" applyProtection="1">
      <alignment vertical="center"/>
    </xf>
    <xf numFmtId="0" fontId="22" fillId="0" borderId="32" xfId="47" applyFont="1" applyFill="1" applyBorder="1" applyProtection="1">
      <alignment vertical="center"/>
    </xf>
    <xf numFmtId="178" fontId="55" fillId="0" borderId="43" xfId="35" applyNumberFormat="1" applyFont="1" applyFill="1" applyBorder="1" applyAlignment="1" applyProtection="1">
      <alignment horizontal="right" vertical="center"/>
    </xf>
    <xf numFmtId="0" fontId="22" fillId="0" borderId="44" xfId="47" applyFont="1" applyFill="1" applyBorder="1" applyProtection="1">
      <alignment vertical="center"/>
    </xf>
    <xf numFmtId="0" fontId="73" fillId="0" borderId="44" xfId="47" applyFont="1" applyFill="1" applyBorder="1" applyProtection="1">
      <alignment vertical="center"/>
    </xf>
    <xf numFmtId="177" fontId="22" fillId="0" borderId="10" xfId="47" applyNumberFormat="1" applyFont="1" applyFill="1" applyBorder="1">
      <alignment vertical="center"/>
    </xf>
    <xf numFmtId="179" fontId="73" fillId="28" borderId="10" xfId="47" applyNumberFormat="1" applyFont="1" applyFill="1" applyBorder="1" applyAlignment="1" applyProtection="1">
      <alignment horizontal="right" vertical="center"/>
      <protection locked="0"/>
    </xf>
    <xf numFmtId="0" fontId="57" fillId="0" borderId="39" xfId="47" applyFont="1" applyFill="1" applyBorder="1" applyAlignment="1" applyProtection="1">
      <alignment horizontal="center" vertical="center"/>
    </xf>
    <xf numFmtId="38" fontId="74" fillId="0" borderId="39" xfId="35" applyFont="1" applyFill="1" applyBorder="1" applyAlignment="1" applyProtection="1">
      <alignment horizontal="center" vertical="center"/>
    </xf>
    <xf numFmtId="0" fontId="57" fillId="0" borderId="39" xfId="47" applyFont="1" applyFill="1" applyBorder="1" applyProtection="1">
      <alignment vertical="center"/>
    </xf>
    <xf numFmtId="178" fontId="52" fillId="0" borderId="39" xfId="35" applyNumberFormat="1" applyFont="1" applyFill="1" applyBorder="1" applyAlignment="1" applyProtection="1">
      <alignment vertical="center"/>
    </xf>
    <xf numFmtId="0" fontId="57" fillId="0" borderId="40" xfId="47" applyFont="1" applyFill="1" applyBorder="1" applyAlignment="1">
      <alignment vertical="center"/>
    </xf>
    <xf numFmtId="0" fontId="57" fillId="0" borderId="40" xfId="47" applyFont="1" applyFill="1" applyBorder="1" applyProtection="1">
      <alignment vertical="center"/>
    </xf>
    <xf numFmtId="0" fontId="57" fillId="0" borderId="41" xfId="47" applyFont="1" applyFill="1" applyBorder="1" applyProtection="1">
      <alignment vertical="center"/>
    </xf>
    <xf numFmtId="0" fontId="22" fillId="0" borderId="30" xfId="47" applyFont="1" applyFill="1" applyBorder="1" applyAlignment="1" applyProtection="1">
      <alignment horizontal="center" vertical="center"/>
    </xf>
    <xf numFmtId="0" fontId="22" fillId="0" borderId="32" xfId="47" applyFont="1" applyFill="1" applyBorder="1" applyAlignment="1" applyProtection="1">
      <alignment horizontal="center" vertical="center"/>
    </xf>
    <xf numFmtId="0" fontId="57" fillId="0" borderId="32" xfId="47" applyFont="1" applyFill="1" applyBorder="1" applyAlignment="1" applyProtection="1">
      <alignment horizontal="center" vertical="center"/>
    </xf>
    <xf numFmtId="38" fontId="74" fillId="0" borderId="32" xfId="35" applyFont="1" applyFill="1" applyBorder="1" applyAlignment="1" applyProtection="1">
      <alignment horizontal="center" vertical="center"/>
    </xf>
    <xf numFmtId="0" fontId="57" fillId="0" borderId="32" xfId="47" applyFont="1" applyFill="1" applyBorder="1" applyProtection="1">
      <alignment vertical="center"/>
    </xf>
    <xf numFmtId="178" fontId="74" fillId="0" borderId="32" xfId="35" applyNumberFormat="1" applyFont="1" applyFill="1" applyBorder="1" applyAlignment="1" applyProtection="1">
      <alignment vertical="center"/>
    </xf>
    <xf numFmtId="0" fontId="57" fillId="0" borderId="45" xfId="47" applyFont="1" applyFill="1" applyBorder="1" applyProtection="1">
      <alignment vertical="center"/>
    </xf>
    <xf numFmtId="0" fontId="57" fillId="0" borderId="29" xfId="47" applyFont="1" applyFill="1" applyBorder="1" applyProtection="1">
      <alignment vertical="center"/>
    </xf>
    <xf numFmtId="0" fontId="57" fillId="0" borderId="30" xfId="47" applyFont="1" applyFill="1" applyBorder="1" applyAlignment="1" applyProtection="1">
      <alignment horizontal="center" vertical="center"/>
    </xf>
    <xf numFmtId="177" fontId="73" fillId="0" borderId="32" xfId="47" applyNumberFormat="1" applyFont="1" applyFill="1" applyBorder="1" applyProtection="1">
      <alignment vertical="center"/>
    </xf>
    <xf numFmtId="38" fontId="74" fillId="0" borderId="0" xfId="35" applyFont="1" applyFill="1" applyBorder="1" applyAlignment="1" applyProtection="1">
      <alignment horizontal="center" vertical="center"/>
    </xf>
    <xf numFmtId="0" fontId="57" fillId="0" borderId="0" xfId="47" applyFont="1" applyFill="1" applyBorder="1" applyProtection="1">
      <alignment vertical="center"/>
    </xf>
    <xf numFmtId="178" fontId="74" fillId="0" borderId="0" xfId="35" applyNumberFormat="1" applyFont="1" applyFill="1" applyBorder="1" applyAlignment="1" applyProtection="1">
      <alignment vertical="center"/>
    </xf>
    <xf numFmtId="0" fontId="57" fillId="0" borderId="33" xfId="47" applyFont="1" applyFill="1" applyBorder="1" applyProtection="1">
      <alignment vertical="center"/>
    </xf>
    <xf numFmtId="0" fontId="57" fillId="0" borderId="0" xfId="47" applyFont="1" applyFill="1" applyProtection="1">
      <alignment vertical="center"/>
    </xf>
    <xf numFmtId="0" fontId="57" fillId="0" borderId="34" xfId="47" applyFont="1" applyFill="1" applyBorder="1" applyProtection="1">
      <alignment vertical="center"/>
    </xf>
    <xf numFmtId="0" fontId="57" fillId="0" borderId="0" xfId="47" applyFont="1" applyFill="1" applyAlignment="1" applyProtection="1">
      <alignment horizontal="center" vertical="center"/>
    </xf>
    <xf numFmtId="0" fontId="57" fillId="0" borderId="0" xfId="47" applyFont="1" applyFill="1" applyAlignment="1" applyProtection="1">
      <alignment vertical="center"/>
    </xf>
    <xf numFmtId="178" fontId="56" fillId="0" borderId="43" xfId="35" applyNumberFormat="1" applyFont="1" applyFill="1" applyBorder="1" applyAlignment="1" applyProtection="1">
      <alignment vertical="center"/>
    </xf>
    <xf numFmtId="0" fontId="57" fillId="0" borderId="44" xfId="47" applyFont="1" applyFill="1" applyBorder="1" applyProtection="1">
      <alignment vertical="center"/>
    </xf>
    <xf numFmtId="0" fontId="57" fillId="0" borderId="43" xfId="47" applyFont="1" applyFill="1" applyBorder="1" applyProtection="1">
      <alignment vertical="center"/>
    </xf>
    <xf numFmtId="0" fontId="91" fillId="0" borderId="10" xfId="47" applyFont="1" applyFill="1" applyBorder="1" applyAlignment="1" applyProtection="1">
      <alignment horizontal="center" vertical="center"/>
    </xf>
    <xf numFmtId="177" fontId="92" fillId="29" borderId="39" xfId="47" applyNumberFormat="1" applyFont="1" applyFill="1" applyBorder="1" applyProtection="1">
      <alignment vertical="center"/>
    </xf>
    <xf numFmtId="177" fontId="92" fillId="29" borderId="32" xfId="47" applyNumberFormat="1" applyFont="1" applyFill="1" applyBorder="1" applyProtection="1">
      <alignment vertical="center"/>
    </xf>
    <xf numFmtId="0" fontId="93" fillId="30" borderId="10" xfId="47" applyFont="1" applyFill="1" applyBorder="1" applyAlignment="1" applyProtection="1">
      <alignment horizontal="center" vertical="center"/>
      <protection hidden="1"/>
    </xf>
    <xf numFmtId="0" fontId="93" fillId="30" borderId="10" xfId="47" applyFont="1" applyFill="1" applyBorder="1" applyAlignment="1" applyProtection="1">
      <alignment horizontal="center" vertical="center" shrinkToFit="1"/>
      <protection hidden="1"/>
    </xf>
    <xf numFmtId="0" fontId="73" fillId="28" borderId="10" xfId="47" applyFont="1" applyFill="1" applyBorder="1" applyAlignment="1" applyProtection="1">
      <alignment horizontal="center" vertical="center"/>
      <protection locked="0"/>
    </xf>
    <xf numFmtId="179" fontId="73" fillId="28" borderId="10" xfId="47" applyNumberFormat="1" applyFont="1" applyFill="1" applyBorder="1" applyAlignment="1" applyProtection="1">
      <alignment horizontal="center" vertical="center"/>
      <protection locked="0"/>
    </xf>
    <xf numFmtId="0" fontId="73" fillId="31" borderId="10" xfId="47" applyFont="1" applyFill="1" applyBorder="1" applyAlignment="1" applyProtection="1">
      <alignment horizontal="center" vertical="center"/>
      <protection locked="0"/>
    </xf>
    <xf numFmtId="0" fontId="83" fillId="31" borderId="10" xfId="47" applyFont="1" applyFill="1" applyBorder="1" applyAlignment="1" applyProtection="1">
      <alignment horizontal="center" vertical="center"/>
      <protection locked="0"/>
    </xf>
    <xf numFmtId="177" fontId="57" fillId="0" borderId="10" xfId="47" applyNumberFormat="1" applyFont="1" applyFill="1" applyBorder="1">
      <alignment vertical="center"/>
    </xf>
    <xf numFmtId="0" fontId="74" fillId="31" borderId="10" xfId="47" applyFont="1" applyFill="1" applyBorder="1" applyAlignment="1" applyProtection="1">
      <alignment horizontal="center" vertical="center"/>
      <protection locked="0"/>
    </xf>
    <xf numFmtId="179" fontId="74" fillId="29" borderId="10" xfId="47" applyNumberFormat="1" applyFont="1" applyFill="1" applyBorder="1" applyAlignment="1" applyProtection="1">
      <alignment horizontal="right" vertical="center"/>
      <protection locked="0"/>
    </xf>
    <xf numFmtId="0" fontId="72" fillId="29" borderId="10" xfId="47" applyFont="1" applyFill="1" applyBorder="1" applyAlignment="1" applyProtection="1">
      <alignment horizontal="center" vertical="center" shrinkToFit="1"/>
    </xf>
    <xf numFmtId="49" fontId="72" fillId="29" borderId="10" xfId="47" applyNumberFormat="1" applyFont="1" applyFill="1" applyBorder="1" applyAlignment="1" applyProtection="1">
      <alignment horizontal="center" vertical="center" shrinkToFit="1"/>
    </xf>
    <xf numFmtId="177" fontId="82" fillId="28" borderId="46" xfId="47" applyNumberFormat="1" applyFont="1" applyFill="1" applyBorder="1" applyProtection="1">
      <alignment vertical="center"/>
    </xf>
    <xf numFmtId="177" fontId="82" fillId="28" borderId="47" xfId="47" applyNumberFormat="1" applyFont="1" applyFill="1" applyBorder="1" applyProtection="1">
      <alignment vertical="center"/>
    </xf>
    <xf numFmtId="0" fontId="33" fillId="0" borderId="48" xfId="46" applyFont="1" applyBorder="1" applyProtection="1">
      <alignment vertical="center"/>
    </xf>
    <xf numFmtId="0" fontId="33" fillId="0" borderId="0" xfId="46" applyFont="1" applyAlignment="1" applyProtection="1">
      <alignment vertical="center"/>
    </xf>
    <xf numFmtId="6" fontId="61" fillId="0" borderId="49" xfId="44" applyFont="1" applyBorder="1" applyAlignment="1" applyProtection="1">
      <alignment horizontal="right" vertical="center"/>
    </xf>
    <xf numFmtId="0" fontId="58" fillId="0" borderId="0" xfId="46" applyFont="1" applyBorder="1" applyProtection="1">
      <alignment vertical="center"/>
    </xf>
    <xf numFmtId="0" fontId="33" fillId="0" borderId="0" xfId="46" applyFont="1" applyBorder="1" applyAlignment="1" applyProtection="1">
      <alignment horizontal="center" vertical="center"/>
    </xf>
    <xf numFmtId="0" fontId="33" fillId="0" borderId="50" xfId="46" applyFont="1" applyBorder="1" applyProtection="1">
      <alignment vertical="center"/>
    </xf>
    <xf numFmtId="0" fontId="58" fillId="0" borderId="51" xfId="46" applyFont="1" applyBorder="1" applyAlignment="1" applyProtection="1">
      <alignment vertical="center"/>
    </xf>
    <xf numFmtId="0" fontId="60" fillId="0" borderId="41" xfId="46" applyFont="1" applyBorder="1" applyAlignment="1" applyProtection="1">
      <alignment vertical="center" shrinkToFit="1"/>
    </xf>
    <xf numFmtId="0" fontId="60" fillId="0" borderId="0" xfId="46" applyFont="1" applyAlignment="1" applyProtection="1">
      <alignment vertical="center"/>
    </xf>
    <xf numFmtId="0" fontId="23" fillId="32" borderId="18" xfId="47" applyFont="1" applyFill="1" applyBorder="1" applyAlignment="1" applyProtection="1">
      <alignment horizontal="left" vertical="center" indent="1"/>
      <protection locked="0"/>
    </xf>
    <xf numFmtId="0" fontId="23" fillId="32" borderId="10" xfId="47" applyFont="1" applyFill="1" applyBorder="1" applyProtection="1">
      <alignment vertical="center"/>
      <protection locked="0"/>
    </xf>
    <xf numFmtId="0" fontId="23" fillId="32" borderId="18" xfId="47" applyFont="1" applyFill="1" applyBorder="1" applyAlignment="1" applyProtection="1">
      <alignment horizontal="center" vertical="center"/>
      <protection locked="0"/>
    </xf>
    <xf numFmtId="0" fontId="27" fillId="32" borderId="10" xfId="47" applyFont="1" applyFill="1" applyBorder="1" applyProtection="1">
      <alignment vertical="center"/>
      <protection locked="0"/>
    </xf>
    <xf numFmtId="0" fontId="27" fillId="32" borderId="18" xfId="47" applyFont="1" applyFill="1" applyBorder="1" applyAlignment="1" applyProtection="1">
      <alignment horizontal="center" vertical="center"/>
      <protection locked="0"/>
    </xf>
    <xf numFmtId="0" fontId="23" fillId="0" borderId="0" xfId="47" applyFont="1" applyAlignment="1"/>
    <xf numFmtId="0" fontId="75" fillId="29" borderId="10" xfId="47" applyFont="1" applyFill="1" applyBorder="1" applyProtection="1">
      <alignment vertical="center"/>
      <protection locked="0"/>
    </xf>
    <xf numFmtId="0" fontId="82" fillId="28" borderId="10" xfId="47" applyFont="1" applyFill="1" applyBorder="1" applyProtection="1">
      <alignment vertical="center"/>
      <protection locked="0"/>
    </xf>
    <xf numFmtId="0" fontId="23" fillId="0" borderId="10" xfId="47" applyFont="1" applyBorder="1" applyAlignment="1" applyProtection="1">
      <alignment horizontal="center" vertical="center"/>
      <protection hidden="1"/>
    </xf>
    <xf numFmtId="0" fontId="73" fillId="0" borderId="10" xfId="47" applyFont="1" applyFill="1" applyBorder="1" applyAlignment="1" applyProtection="1">
      <alignment horizontal="center" vertical="center"/>
      <protection hidden="1"/>
    </xf>
    <xf numFmtId="0" fontId="94" fillId="0" borderId="10" xfId="47" applyFont="1" applyBorder="1" applyAlignment="1" applyProtection="1">
      <alignment horizontal="center" vertical="center"/>
      <protection hidden="1"/>
    </xf>
    <xf numFmtId="0" fontId="91" fillId="0" borderId="10" xfId="47" applyFont="1" applyFill="1" applyBorder="1" applyAlignment="1" applyProtection="1">
      <alignment horizontal="center" vertical="center"/>
      <protection hidden="1"/>
    </xf>
    <xf numFmtId="0" fontId="33" fillId="0" borderId="0" xfId="46" applyFont="1" applyProtection="1">
      <alignment vertical="center"/>
      <protection hidden="1"/>
    </xf>
    <xf numFmtId="0" fontId="34" fillId="0" borderId="0" xfId="46" applyFont="1" applyAlignment="1" applyProtection="1">
      <alignment horizontal="center" vertical="center"/>
      <protection hidden="1"/>
    </xf>
    <xf numFmtId="0" fontId="34" fillId="0" borderId="0" xfId="46" applyFont="1" applyAlignment="1" applyProtection="1">
      <alignment horizontal="right" vertical="center"/>
      <protection hidden="1"/>
    </xf>
    <xf numFmtId="0" fontId="34" fillId="0" borderId="0" xfId="46" applyFont="1" applyBorder="1" applyAlignment="1" applyProtection="1">
      <alignment horizontal="right" vertical="center"/>
      <protection hidden="1"/>
    </xf>
    <xf numFmtId="0" fontId="33" fillId="0" borderId="36" xfId="46" applyFont="1" applyBorder="1" applyAlignment="1" applyProtection="1">
      <alignment horizontal="center" vertical="center"/>
      <protection hidden="1"/>
    </xf>
    <xf numFmtId="0" fontId="33" fillId="0" borderId="20" xfId="46" applyFont="1" applyBorder="1" applyAlignment="1" applyProtection="1">
      <alignment horizontal="center" vertical="center"/>
      <protection hidden="1"/>
    </xf>
    <xf numFmtId="0" fontId="33" fillId="0" borderId="10" xfId="46" applyFont="1" applyBorder="1" applyAlignment="1" applyProtection="1">
      <alignment horizontal="center" vertical="center"/>
      <protection hidden="1"/>
    </xf>
    <xf numFmtId="0" fontId="33" fillId="0" borderId="10" xfId="46" applyFont="1" applyBorder="1" applyAlignment="1" applyProtection="1">
      <alignment horizontal="center" vertical="top" textRotation="255"/>
      <protection hidden="1"/>
    </xf>
    <xf numFmtId="0" fontId="58" fillId="0" borderId="10" xfId="46" applyFont="1" applyBorder="1" applyAlignment="1" applyProtection="1">
      <alignment horizontal="center" vertical="center"/>
      <protection hidden="1"/>
    </xf>
    <xf numFmtId="0" fontId="84" fillId="0" borderId="0" xfId="46" applyFont="1" applyProtection="1">
      <alignment vertical="center"/>
      <protection hidden="1"/>
    </xf>
    <xf numFmtId="0" fontId="33" fillId="0" borderId="0" xfId="46" applyFont="1" applyAlignment="1" applyProtection="1">
      <alignment horizontal="center" vertical="center"/>
      <protection hidden="1"/>
    </xf>
    <xf numFmtId="0" fontId="36" fillId="0" borderId="0" xfId="46" applyFont="1" applyAlignment="1" applyProtection="1">
      <alignment horizontal="center" vertical="center"/>
      <protection hidden="1"/>
    </xf>
    <xf numFmtId="0" fontId="95" fillId="0" borderId="10" xfId="46" applyFont="1" applyBorder="1" applyAlignment="1" applyProtection="1">
      <alignment horizontal="center" vertical="top" textRotation="255"/>
      <protection hidden="1"/>
    </xf>
    <xf numFmtId="0" fontId="95" fillId="0" borderId="10" xfId="46" applyFont="1" applyBorder="1" applyAlignment="1" applyProtection="1">
      <alignment horizontal="center" vertical="center"/>
      <protection hidden="1"/>
    </xf>
    <xf numFmtId="0" fontId="35" fillId="0" borderId="48" xfId="46" applyFont="1" applyFill="1" applyBorder="1" applyAlignment="1" applyProtection="1">
      <alignment horizontal="center" vertical="center"/>
      <protection hidden="1"/>
    </xf>
    <xf numFmtId="38" fontId="62" fillId="0" borderId="52" xfId="34" applyFont="1" applyBorder="1" applyAlignment="1" applyProtection="1">
      <alignment horizontal="center" vertical="center"/>
      <protection hidden="1"/>
    </xf>
    <xf numFmtId="0" fontId="33" fillId="0" borderId="20" xfId="46" applyFont="1" applyFill="1" applyBorder="1" applyAlignment="1" applyProtection="1">
      <alignment horizontal="center" vertical="center"/>
      <protection hidden="1"/>
    </xf>
    <xf numFmtId="0" fontId="33" fillId="33" borderId="10" xfId="46" applyFont="1" applyFill="1" applyBorder="1" applyAlignment="1" applyProtection="1">
      <alignment horizontal="center" vertical="top" textRotation="255"/>
      <protection hidden="1"/>
    </xf>
    <xf numFmtId="0" fontId="58" fillId="33" borderId="10" xfId="46" applyFont="1" applyFill="1" applyBorder="1" applyAlignment="1" applyProtection="1">
      <alignment horizontal="center" vertical="center"/>
      <protection hidden="1"/>
    </xf>
    <xf numFmtId="0" fontId="95" fillId="34" borderId="10" xfId="46" applyFont="1" applyFill="1" applyBorder="1" applyAlignment="1" applyProtection="1">
      <alignment horizontal="center" vertical="top" textRotation="255"/>
      <protection hidden="1"/>
    </xf>
    <xf numFmtId="0" fontId="77" fillId="34" borderId="10" xfId="46" applyFont="1" applyFill="1" applyBorder="1" applyAlignment="1" applyProtection="1">
      <alignment horizontal="center" vertical="center"/>
      <protection hidden="1"/>
    </xf>
    <xf numFmtId="0" fontId="85" fillId="0" borderId="0" xfId="28" applyFont="1" applyAlignment="1">
      <alignment vertical="center"/>
    </xf>
    <xf numFmtId="6" fontId="61" fillId="0" borderId="53" xfId="44" applyFont="1" applyBorder="1" applyAlignment="1" applyProtection="1">
      <alignment horizontal="right" vertical="center"/>
    </xf>
    <xf numFmtId="0" fontId="35" fillId="0" borderId="0" xfId="46" applyFont="1" applyFill="1" applyBorder="1" applyAlignment="1" applyProtection="1">
      <alignment horizontal="center" vertical="center"/>
      <protection hidden="1"/>
    </xf>
    <xf numFmtId="0" fontId="33" fillId="0" borderId="0" xfId="46" applyFont="1" applyBorder="1" applyProtection="1">
      <alignment vertical="center"/>
    </xf>
    <xf numFmtId="0" fontId="33" fillId="0" borderId="54" xfId="46" applyFont="1" applyBorder="1" applyProtection="1">
      <alignment vertical="center"/>
    </xf>
    <xf numFmtId="0" fontId="86" fillId="0" borderId="48" xfId="46" applyFont="1" applyFill="1" applyBorder="1" applyAlignment="1" applyProtection="1">
      <alignment horizontal="center" vertical="center"/>
      <protection hidden="1"/>
    </xf>
    <xf numFmtId="0" fontId="86" fillId="0" borderId="0" xfId="46" applyFont="1" applyFill="1" applyBorder="1" applyAlignment="1" applyProtection="1">
      <alignment horizontal="center" vertical="center"/>
      <protection hidden="1"/>
    </xf>
    <xf numFmtId="0" fontId="86" fillId="0" borderId="48" xfId="46" applyFont="1" applyFill="1" applyBorder="1" applyAlignment="1" applyProtection="1">
      <alignment horizontal="left" vertical="center"/>
      <protection hidden="1"/>
    </xf>
    <xf numFmtId="0" fontId="86" fillId="0" borderId="0" xfId="46" applyFont="1" applyFill="1" applyBorder="1" applyAlignment="1" applyProtection="1">
      <alignment horizontal="left" vertical="center"/>
      <protection hidden="1"/>
    </xf>
    <xf numFmtId="38" fontId="87" fillId="0" borderId="52" xfId="34" applyFont="1" applyBorder="1" applyAlignment="1" applyProtection="1">
      <alignment vertical="center"/>
      <protection hidden="1"/>
    </xf>
    <xf numFmtId="0" fontId="73" fillId="35" borderId="10" xfId="47" applyFont="1" applyFill="1" applyBorder="1" applyAlignment="1" applyProtection="1">
      <alignment horizontal="center" vertical="center"/>
      <protection locked="0"/>
    </xf>
    <xf numFmtId="49" fontId="73" fillId="35" borderId="10" xfId="47" applyNumberFormat="1" applyFont="1" applyFill="1" applyBorder="1" applyAlignment="1" applyProtection="1">
      <alignment horizontal="center" vertical="center"/>
      <protection locked="0"/>
    </xf>
    <xf numFmtId="0" fontId="73" fillId="35" borderId="10" xfId="47" applyFont="1" applyFill="1" applyBorder="1" applyProtection="1">
      <alignment vertical="center"/>
      <protection locked="0"/>
    </xf>
    <xf numFmtId="49" fontId="73" fillId="35" borderId="10" xfId="47" applyNumberFormat="1" applyFont="1" applyFill="1" applyBorder="1" applyAlignment="1" applyProtection="1">
      <alignment horizontal="right" vertical="center"/>
      <protection locked="0"/>
    </xf>
    <xf numFmtId="0" fontId="72" fillId="35" borderId="10" xfId="47" applyFont="1" applyFill="1" applyBorder="1" applyAlignment="1" applyProtection="1">
      <alignment horizontal="center" vertical="center" shrinkToFit="1"/>
    </xf>
    <xf numFmtId="49" fontId="72" fillId="35" borderId="10" xfId="47" applyNumberFormat="1" applyFont="1" applyFill="1" applyBorder="1" applyAlignment="1" applyProtection="1">
      <alignment horizontal="center" vertical="center" shrinkToFit="1"/>
    </xf>
    <xf numFmtId="0" fontId="74" fillId="35" borderId="10" xfId="47" applyFont="1" applyFill="1" applyBorder="1" applyProtection="1">
      <alignment vertical="center"/>
      <protection locked="0"/>
    </xf>
    <xf numFmtId="179" fontId="74" fillId="35" borderId="10" xfId="47" applyNumberFormat="1" applyFont="1" applyFill="1" applyBorder="1" applyAlignment="1" applyProtection="1">
      <alignment horizontal="right" vertical="center"/>
      <protection locked="0"/>
    </xf>
    <xf numFmtId="0" fontId="88" fillId="10" borderId="38" xfId="47" applyFont="1" applyFill="1" applyBorder="1" applyAlignment="1">
      <alignment horizontal="center" vertical="center" shrinkToFit="1"/>
    </xf>
    <xf numFmtId="0" fontId="88" fillId="35" borderId="38" xfId="47" applyFont="1" applyFill="1" applyBorder="1" applyAlignment="1">
      <alignment horizontal="center" vertical="center" shrinkToFit="1"/>
    </xf>
    <xf numFmtId="0" fontId="50" fillId="24" borderId="37" xfId="47" applyFont="1" applyFill="1" applyBorder="1">
      <alignment vertical="center"/>
    </xf>
    <xf numFmtId="49" fontId="50" fillId="24" borderId="55" xfId="47" applyNumberFormat="1" applyFont="1" applyFill="1" applyBorder="1">
      <alignment vertical="center"/>
    </xf>
    <xf numFmtId="49" fontId="50" fillId="24" borderId="56" xfId="47" applyNumberFormat="1" applyFont="1" applyFill="1" applyBorder="1">
      <alignment vertical="center"/>
    </xf>
    <xf numFmtId="49" fontId="88" fillId="10" borderId="57" xfId="47" applyNumberFormat="1" applyFont="1" applyFill="1" applyBorder="1" applyAlignment="1">
      <alignment horizontal="center" vertical="center" shrinkToFit="1"/>
    </xf>
    <xf numFmtId="49" fontId="88" fillId="35" borderId="13" xfId="47" applyNumberFormat="1" applyFont="1" applyFill="1" applyBorder="1" applyAlignment="1">
      <alignment horizontal="center" vertical="center" shrinkToFit="1"/>
    </xf>
    <xf numFmtId="0" fontId="33" fillId="36" borderId="20" xfId="46" applyFont="1" applyFill="1" applyBorder="1" applyAlignment="1" applyProtection="1">
      <alignment horizontal="center" vertical="center"/>
      <protection hidden="1"/>
    </xf>
    <xf numFmtId="0" fontId="33" fillId="36" borderId="10" xfId="46" applyFont="1" applyFill="1" applyBorder="1" applyAlignment="1" applyProtection="1">
      <alignment horizontal="center" vertical="top" textRotation="255"/>
      <protection hidden="1"/>
    </xf>
    <xf numFmtId="0" fontId="58" fillId="36" borderId="10" xfId="46" applyFont="1" applyFill="1" applyBorder="1" applyAlignment="1" applyProtection="1">
      <alignment horizontal="center" vertical="center"/>
      <protection hidden="1"/>
    </xf>
    <xf numFmtId="0" fontId="84" fillId="36" borderId="0" xfId="46" applyFont="1" applyFill="1" applyAlignment="1" applyProtection="1">
      <alignment horizontal="center" vertical="center"/>
      <protection hidden="1"/>
    </xf>
    <xf numFmtId="0" fontId="95" fillId="36" borderId="10" xfId="46" applyFont="1" applyFill="1" applyBorder="1" applyAlignment="1" applyProtection="1">
      <alignment horizontal="center" vertical="top" textRotation="255"/>
      <protection hidden="1"/>
    </xf>
    <xf numFmtId="0" fontId="77" fillId="36" borderId="10" xfId="46" applyFont="1" applyFill="1" applyBorder="1" applyAlignment="1" applyProtection="1">
      <alignment horizontal="center" vertical="center"/>
      <protection hidden="1"/>
    </xf>
    <xf numFmtId="6" fontId="31" fillId="0" borderId="53" xfId="44" applyFont="1" applyBorder="1" applyAlignment="1" applyProtection="1">
      <alignment horizontal="right" vertical="center"/>
    </xf>
    <xf numFmtId="0" fontId="89" fillId="0" borderId="0" xfId="46" applyFont="1" applyFill="1" applyBorder="1" applyAlignment="1" applyProtection="1">
      <alignment horizontal="center" vertical="center"/>
      <protection hidden="1"/>
    </xf>
    <xf numFmtId="0" fontId="31" fillId="0" borderId="0" xfId="46" applyFont="1" applyBorder="1" applyProtection="1">
      <alignment vertical="center"/>
    </xf>
    <xf numFmtId="38" fontId="90" fillId="0" borderId="48" xfId="34" applyFont="1" applyBorder="1" applyAlignment="1" applyProtection="1">
      <alignment horizontal="center" vertical="center"/>
    </xf>
    <xf numFmtId="38" fontId="90" fillId="0" borderId="0" xfId="34" applyFont="1" applyBorder="1" applyAlignment="1" applyProtection="1">
      <alignment horizontal="center" vertical="center"/>
    </xf>
    <xf numFmtId="0" fontId="73" fillId="0" borderId="20" xfId="48" applyFont="1" applyFill="1" applyBorder="1" applyAlignment="1">
      <alignment horizontal="center" vertical="center"/>
    </xf>
    <xf numFmtId="0" fontId="80" fillId="0" borderId="0" xfId="48" applyFont="1" applyFill="1">
      <alignment vertical="center"/>
    </xf>
    <xf numFmtId="0" fontId="59" fillId="0" borderId="0" xfId="46" applyFont="1" applyAlignment="1" applyProtection="1">
      <alignment vertical="center"/>
    </xf>
    <xf numFmtId="0" fontId="33" fillId="0" borderId="69" xfId="46" applyFont="1" applyBorder="1" applyProtection="1">
      <alignment vertical="center"/>
      <protection hidden="1"/>
    </xf>
    <xf numFmtId="0" fontId="22" fillId="0" borderId="0" xfId="47" applyFont="1" applyBorder="1" applyAlignment="1">
      <alignment vertical="center"/>
    </xf>
    <xf numFmtId="0" fontId="33" fillId="0" borderId="0" xfId="46" applyFont="1" applyProtection="1">
      <alignment vertical="center"/>
      <protection hidden="1"/>
    </xf>
    <xf numFmtId="0" fontId="84" fillId="0" borderId="10" xfId="46" applyFont="1" applyBorder="1" applyAlignment="1" applyProtection="1">
      <alignment horizontal="center" vertical="center"/>
      <protection hidden="1"/>
    </xf>
    <xf numFmtId="0" fontId="84" fillId="0" borderId="65" xfId="46" applyFont="1" applyBorder="1" applyAlignment="1" applyProtection="1">
      <alignment horizontal="center" vertical="center"/>
      <protection hidden="1"/>
    </xf>
    <xf numFmtId="0" fontId="84" fillId="0" borderId="11" xfId="46" applyFont="1" applyBorder="1" applyProtection="1">
      <alignment vertical="center"/>
      <protection hidden="1"/>
    </xf>
    <xf numFmtId="0" fontId="84" fillId="0" borderId="18" xfId="46" applyFont="1" applyBorder="1" applyAlignment="1" applyProtection="1">
      <alignment horizontal="right" vertical="center"/>
      <protection hidden="1"/>
    </xf>
    <xf numFmtId="0" fontId="84" fillId="0" borderId="36" xfId="46" applyFont="1" applyBorder="1" applyProtection="1">
      <alignment vertical="center"/>
      <protection hidden="1"/>
    </xf>
    <xf numFmtId="0" fontId="84" fillId="34" borderId="10" xfId="46" applyFont="1" applyFill="1" applyBorder="1" applyAlignment="1" applyProtection="1">
      <alignment horizontal="center" vertical="center"/>
      <protection hidden="1"/>
    </xf>
    <xf numFmtId="0" fontId="84" fillId="34" borderId="65" xfId="46" applyFont="1" applyFill="1" applyBorder="1" applyAlignment="1" applyProtection="1">
      <alignment horizontal="center" vertical="center"/>
      <protection hidden="1"/>
    </xf>
    <xf numFmtId="0" fontId="23" fillId="0" borderId="70" xfId="47" applyFont="1" applyFill="1" applyBorder="1" applyAlignment="1" applyProtection="1">
      <alignment horizontal="center" vertical="center"/>
      <protection hidden="1"/>
    </xf>
    <xf numFmtId="0" fontId="23" fillId="0" borderId="70" xfId="47" applyFont="1" applyBorder="1" applyAlignment="1" applyProtection="1">
      <alignment horizontal="center" vertical="center"/>
      <protection hidden="1"/>
    </xf>
    <xf numFmtId="0" fontId="23" fillId="0" borderId="27" xfId="47" applyFont="1" applyBorder="1" applyAlignment="1" applyProtection="1">
      <alignment horizontal="right" vertical="center" indent="1"/>
      <protection hidden="1"/>
    </xf>
    <xf numFmtId="0" fontId="23" fillId="0" borderId="25" xfId="47" applyFont="1" applyFill="1" applyBorder="1" applyAlignment="1" applyProtection="1">
      <alignment horizontal="right" vertical="center" indent="1"/>
      <protection hidden="1"/>
    </xf>
    <xf numFmtId="0" fontId="23" fillId="0" borderId="25" xfId="47" applyFont="1" applyBorder="1" applyAlignment="1" applyProtection="1">
      <alignment horizontal="right" vertical="center" indent="1"/>
      <protection hidden="1"/>
    </xf>
    <xf numFmtId="0" fontId="23" fillId="0" borderId="0" xfId="47" applyFont="1">
      <alignment vertical="center"/>
    </xf>
    <xf numFmtId="0" fontId="58" fillId="0" borderId="72" xfId="46" applyFont="1" applyBorder="1" applyProtection="1">
      <alignment vertical="center"/>
    </xf>
    <xf numFmtId="0" fontId="99" fillId="0" borderId="0" xfId="46" applyFont="1" applyProtection="1">
      <alignment vertical="center"/>
    </xf>
    <xf numFmtId="0" fontId="58" fillId="0" borderId="58" xfId="46" applyFont="1" applyBorder="1" applyProtection="1">
      <alignment vertical="center"/>
    </xf>
    <xf numFmtId="0" fontId="58" fillId="0" borderId="40" xfId="46" applyFont="1" applyBorder="1" applyProtection="1">
      <alignment vertical="center"/>
    </xf>
    <xf numFmtId="0" fontId="58" fillId="0" borderId="59" xfId="46" applyFont="1" applyBorder="1" applyProtection="1">
      <alignment vertical="center"/>
    </xf>
    <xf numFmtId="0" fontId="99" fillId="0" borderId="16" xfId="46" applyFont="1" applyBorder="1" applyProtection="1">
      <alignment vertical="center"/>
    </xf>
    <xf numFmtId="0" fontId="99" fillId="0" borderId="0" xfId="46" applyFont="1" applyBorder="1" applyProtection="1">
      <alignment vertical="center"/>
    </xf>
    <xf numFmtId="0" fontId="99" fillId="0" borderId="33" xfId="46" applyFont="1" applyBorder="1" applyProtection="1">
      <alignment vertical="center"/>
    </xf>
    <xf numFmtId="0" fontId="100" fillId="0" borderId="0" xfId="46" applyFont="1" applyBorder="1" applyProtection="1">
      <alignment vertical="center"/>
    </xf>
    <xf numFmtId="0" fontId="102" fillId="0" borderId="0" xfId="46" applyFont="1" applyBorder="1" applyProtection="1">
      <alignment vertical="center"/>
    </xf>
    <xf numFmtId="0" fontId="99" fillId="0" borderId="60" xfId="46" applyFont="1" applyBorder="1" applyProtection="1">
      <alignment vertical="center"/>
    </xf>
    <xf numFmtId="0" fontId="99" fillId="0" borderId="32" xfId="46" applyFont="1" applyBorder="1" applyProtection="1">
      <alignment vertical="center"/>
    </xf>
    <xf numFmtId="0" fontId="99" fillId="0" borderId="45" xfId="46" applyFont="1" applyBorder="1" applyProtection="1">
      <alignment vertical="center"/>
    </xf>
    <xf numFmtId="0" fontId="73" fillId="38" borderId="10" xfId="47" applyFont="1" applyFill="1" applyBorder="1" applyAlignment="1" applyProtection="1">
      <alignment horizontal="center" vertical="center"/>
      <protection locked="0"/>
    </xf>
    <xf numFmtId="179" fontId="73" fillId="38" borderId="10" xfId="47" applyNumberFormat="1" applyFont="1" applyFill="1" applyBorder="1" applyAlignment="1" applyProtection="1">
      <alignment horizontal="center" vertical="center"/>
      <protection locked="0"/>
    </xf>
    <xf numFmtId="0" fontId="73" fillId="38" borderId="10" xfId="47" applyFont="1" applyFill="1" applyBorder="1" applyProtection="1">
      <alignment vertical="center"/>
      <protection locked="0"/>
    </xf>
    <xf numFmtId="49" fontId="73" fillId="38" borderId="10" xfId="47" applyNumberFormat="1" applyFont="1" applyFill="1" applyBorder="1" applyAlignment="1" applyProtection="1">
      <alignment horizontal="right" vertical="center"/>
      <protection locked="0"/>
    </xf>
    <xf numFmtId="0" fontId="73" fillId="0" borderId="10" xfId="47" applyFont="1" applyFill="1" applyBorder="1" applyAlignment="1" applyProtection="1">
      <alignment horizontal="center" vertical="center" shrinkToFit="1"/>
    </xf>
    <xf numFmtId="0" fontId="73" fillId="0" borderId="10" xfId="47" applyFont="1" applyBorder="1" applyAlignment="1" applyProtection="1">
      <alignment horizontal="center" vertical="center" shrinkToFit="1"/>
    </xf>
    <xf numFmtId="0" fontId="72" fillId="37" borderId="10" xfId="47" applyFont="1" applyFill="1" applyBorder="1" applyAlignment="1" applyProtection="1">
      <alignment horizontal="center" vertical="center" shrinkToFit="1"/>
    </xf>
    <xf numFmtId="49" fontId="72" fillId="37" borderId="10" xfId="47" applyNumberFormat="1" applyFont="1" applyFill="1" applyBorder="1" applyAlignment="1" applyProtection="1">
      <alignment horizontal="center" vertical="center" shrinkToFit="1"/>
    </xf>
    <xf numFmtId="0" fontId="74" fillId="37" borderId="10" xfId="47" applyFont="1" applyFill="1" applyBorder="1" applyProtection="1">
      <alignment vertical="center"/>
      <protection locked="0"/>
    </xf>
    <xf numFmtId="179" fontId="74" fillId="37" borderId="10" xfId="47" applyNumberFormat="1" applyFont="1" applyFill="1" applyBorder="1" applyAlignment="1" applyProtection="1">
      <alignment horizontal="right" vertical="center"/>
      <protection locked="0"/>
    </xf>
    <xf numFmtId="0" fontId="29" fillId="0" borderId="58" xfId="47" applyFont="1" applyFill="1" applyBorder="1" applyAlignment="1" applyProtection="1">
      <alignment horizontal="center" vertical="center"/>
      <protection hidden="1"/>
    </xf>
    <xf numFmtId="0" fontId="29" fillId="0" borderId="73" xfId="47" applyFont="1" applyFill="1" applyBorder="1" applyAlignment="1" applyProtection="1">
      <alignment horizontal="center" vertical="center"/>
      <protection hidden="1"/>
    </xf>
    <xf numFmtId="0" fontId="29" fillId="0" borderId="74" xfId="47" applyFont="1" applyFill="1" applyBorder="1" applyAlignment="1" applyProtection="1">
      <alignment horizontal="center" vertical="center"/>
      <protection hidden="1"/>
    </xf>
    <xf numFmtId="0" fontId="29" fillId="0" borderId="75" xfId="47" applyFont="1" applyFill="1" applyBorder="1" applyAlignment="1" applyProtection="1">
      <alignment horizontal="center" vertical="center"/>
      <protection hidden="1"/>
    </xf>
    <xf numFmtId="0" fontId="23" fillId="0" borderId="76" xfId="47" applyFont="1" applyFill="1" applyBorder="1" applyAlignment="1" applyProtection="1">
      <alignment horizontal="right" vertical="center" indent="1"/>
      <protection hidden="1"/>
    </xf>
    <xf numFmtId="0" fontId="23" fillId="0" borderId="76" xfId="47" applyFont="1" applyBorder="1" applyAlignment="1" applyProtection="1">
      <alignment horizontal="right" vertical="center" indent="1"/>
      <protection hidden="1"/>
    </xf>
    <xf numFmtId="0" fontId="23" fillId="0" borderId="77" xfId="47" applyFont="1" applyBorder="1" applyAlignment="1" applyProtection="1">
      <alignment horizontal="right" vertical="center" indent="1"/>
      <protection hidden="1"/>
    </xf>
    <xf numFmtId="0" fontId="23" fillId="0" borderId="78" xfId="47" applyFont="1" applyFill="1" applyBorder="1" applyAlignment="1" applyProtection="1">
      <alignment horizontal="center" vertical="center"/>
      <protection hidden="1"/>
    </xf>
    <xf numFmtId="0" fontId="23" fillId="0" borderId="79" xfId="47" applyFont="1" applyFill="1" applyBorder="1" applyAlignment="1" applyProtection="1">
      <alignment horizontal="right" vertical="center" indent="1"/>
      <protection hidden="1"/>
    </xf>
    <xf numFmtId="0" fontId="23" fillId="0" borderId="80" xfId="47" applyFont="1" applyFill="1" applyBorder="1" applyAlignment="1" applyProtection="1">
      <alignment horizontal="center" vertical="center"/>
      <protection hidden="1"/>
    </xf>
    <xf numFmtId="0" fontId="23" fillId="0" borderId="78" xfId="47" applyFont="1" applyBorder="1" applyAlignment="1" applyProtection="1">
      <alignment horizontal="center" vertical="center"/>
      <protection hidden="1"/>
    </xf>
    <xf numFmtId="0" fontId="23" fillId="0" borderId="80" xfId="47" applyFont="1" applyBorder="1" applyAlignment="1" applyProtection="1">
      <alignment horizontal="center" vertical="center"/>
      <protection hidden="1"/>
    </xf>
    <xf numFmtId="0" fontId="84" fillId="36" borderId="10" xfId="46" applyFont="1" applyFill="1" applyBorder="1" applyAlignment="1" applyProtection="1">
      <alignment horizontal="center" vertical="center"/>
      <protection hidden="1"/>
    </xf>
    <xf numFmtId="0" fontId="84" fillId="33" borderId="10" xfId="46" applyFont="1" applyFill="1" applyBorder="1" applyAlignment="1" applyProtection="1">
      <alignment horizontal="center" vertical="center"/>
      <protection hidden="1"/>
    </xf>
    <xf numFmtId="0" fontId="33" fillId="36" borderId="82" xfId="46" applyFont="1" applyFill="1" applyBorder="1" applyAlignment="1" applyProtection="1">
      <alignment horizontal="center" vertical="center"/>
      <protection hidden="1"/>
    </xf>
    <xf numFmtId="0" fontId="33" fillId="36" borderId="18" xfId="46" applyFont="1" applyFill="1" applyBorder="1" applyAlignment="1" applyProtection="1">
      <alignment horizontal="center" vertical="top" textRotation="255"/>
      <protection hidden="1"/>
    </xf>
    <xf numFmtId="0" fontId="58" fillId="36" borderId="18" xfId="46" applyFont="1" applyFill="1" applyBorder="1" applyAlignment="1" applyProtection="1">
      <alignment horizontal="center" vertical="center"/>
      <protection hidden="1"/>
    </xf>
    <xf numFmtId="0" fontId="33" fillId="0" borderId="81" xfId="46" applyFont="1" applyBorder="1" applyAlignment="1" applyProtection="1">
      <alignment horizontal="center" vertical="center"/>
      <protection hidden="1"/>
    </xf>
    <xf numFmtId="0" fontId="33" fillId="33" borderId="81" xfId="46" applyFont="1" applyFill="1" applyBorder="1" applyAlignment="1" applyProtection="1">
      <alignment horizontal="center" vertical="top" textRotation="255"/>
      <protection hidden="1"/>
    </xf>
    <xf numFmtId="0" fontId="58" fillId="33" borderId="81" xfId="46" applyFont="1" applyFill="1" applyBorder="1" applyAlignment="1" applyProtection="1">
      <alignment horizontal="center" vertical="center"/>
      <protection hidden="1"/>
    </xf>
    <xf numFmtId="0" fontId="84" fillId="33" borderId="81" xfId="46" applyFont="1" applyFill="1" applyBorder="1" applyAlignment="1" applyProtection="1">
      <alignment horizontal="center" vertical="center"/>
      <protection hidden="1"/>
    </xf>
    <xf numFmtId="0" fontId="95" fillId="36" borderId="18" xfId="46" applyFont="1" applyFill="1" applyBorder="1" applyAlignment="1" applyProtection="1">
      <alignment horizontal="center" vertical="top" textRotation="255"/>
      <protection hidden="1"/>
    </xf>
    <xf numFmtId="0" fontId="77" fillId="36" borderId="18" xfId="46" applyFont="1" applyFill="1" applyBorder="1" applyAlignment="1" applyProtection="1">
      <alignment horizontal="center" vertical="center"/>
      <protection hidden="1"/>
    </xf>
    <xf numFmtId="0" fontId="95" fillId="34" borderId="81" xfId="46" applyFont="1" applyFill="1" applyBorder="1" applyAlignment="1" applyProtection="1">
      <alignment horizontal="center" vertical="top" textRotation="255"/>
      <protection hidden="1"/>
    </xf>
    <xf numFmtId="0" fontId="77" fillId="34" borderId="81" xfId="46" applyFont="1" applyFill="1" applyBorder="1" applyAlignment="1" applyProtection="1">
      <alignment horizontal="center" vertical="center"/>
      <protection hidden="1"/>
    </xf>
    <xf numFmtId="0" fontId="84" fillId="34" borderId="81" xfId="46" applyFont="1" applyFill="1" applyBorder="1" applyAlignment="1" applyProtection="1">
      <alignment horizontal="center" vertical="center"/>
      <protection hidden="1"/>
    </xf>
    <xf numFmtId="0" fontId="84" fillId="36" borderId="83" xfId="46" applyFont="1" applyFill="1" applyBorder="1" applyAlignment="1" applyProtection="1">
      <alignment horizontal="center" vertical="center"/>
      <protection hidden="1"/>
    </xf>
    <xf numFmtId="0" fontId="103" fillId="31" borderId="10" xfId="47" applyFont="1" applyFill="1" applyBorder="1" applyAlignment="1" applyProtection="1">
      <alignment horizontal="center" vertical="center"/>
      <protection locked="0"/>
    </xf>
    <xf numFmtId="0" fontId="22" fillId="0" borderId="0" xfId="47" applyFont="1" applyAlignment="1">
      <alignment vertical="top" wrapText="1"/>
    </xf>
    <xf numFmtId="0" fontId="47" fillId="21" borderId="0" xfId="47" applyFont="1" applyFill="1" applyAlignment="1">
      <alignment horizontal="center" vertical="center"/>
    </xf>
    <xf numFmtId="0" fontId="49" fillId="24" borderId="0" xfId="47" applyFont="1" applyFill="1" applyBorder="1" applyAlignment="1">
      <alignment horizontal="left" vertical="top" wrapText="1"/>
    </xf>
    <xf numFmtId="0" fontId="22" fillId="0" borderId="0" xfId="47" applyFont="1" applyBorder="1" applyAlignment="1">
      <alignment horizontal="left" vertical="center" wrapText="1"/>
    </xf>
    <xf numFmtId="0" fontId="50" fillId="24" borderId="61" xfId="47" applyFont="1" applyFill="1" applyBorder="1" applyAlignment="1">
      <alignment horizontal="center" vertical="center"/>
    </xf>
    <xf numFmtId="0" fontId="50" fillId="24" borderId="62" xfId="47" applyFont="1" applyFill="1" applyBorder="1" applyAlignment="1">
      <alignment horizontal="center" vertical="center"/>
    </xf>
    <xf numFmtId="0" fontId="50" fillId="24" borderId="63" xfId="47" applyFont="1" applyFill="1" applyBorder="1" applyAlignment="1">
      <alignment horizontal="center" vertical="center"/>
    </xf>
    <xf numFmtId="0" fontId="48" fillId="0" borderId="58" xfId="47" applyFont="1" applyBorder="1" applyAlignment="1">
      <alignment horizontal="center" vertical="center" wrapText="1"/>
    </xf>
    <xf numFmtId="0" fontId="48" fillId="0" borderId="40" xfId="47" applyFont="1" applyBorder="1" applyAlignment="1">
      <alignment horizontal="center" vertical="center" wrapText="1"/>
    </xf>
    <xf numFmtId="0" fontId="48" fillId="0" borderId="59" xfId="47" applyFont="1" applyBorder="1" applyAlignment="1">
      <alignment horizontal="center" vertical="center" wrapText="1"/>
    </xf>
    <xf numFmtId="0" fontId="48" fillId="0" borderId="16" xfId="47" applyFont="1" applyBorder="1" applyAlignment="1">
      <alignment horizontal="center" vertical="center" wrapText="1"/>
    </xf>
    <xf numFmtId="0" fontId="48" fillId="0" borderId="0" xfId="47" applyFont="1" applyBorder="1" applyAlignment="1">
      <alignment horizontal="center" vertical="center" wrapText="1"/>
    </xf>
    <xf numFmtId="0" fontId="48" fillId="0" borderId="33" xfId="47" applyFont="1" applyBorder="1" applyAlignment="1">
      <alignment horizontal="center" vertical="center" wrapText="1"/>
    </xf>
    <xf numFmtId="0" fontId="48" fillId="0" borderId="60" xfId="47" applyFont="1" applyBorder="1" applyAlignment="1">
      <alignment horizontal="center" vertical="center" wrapText="1"/>
    </xf>
    <xf numFmtId="0" fontId="48" fillId="0" borderId="32" xfId="47" applyFont="1" applyBorder="1" applyAlignment="1">
      <alignment horizontal="center" vertical="center" wrapText="1"/>
    </xf>
    <xf numFmtId="0" fontId="48" fillId="0" borderId="45" xfId="47" applyFont="1" applyBorder="1" applyAlignment="1">
      <alignment horizontal="center" vertical="center" wrapText="1"/>
    </xf>
    <xf numFmtId="0" fontId="40" fillId="3" borderId="0" xfId="47" applyFont="1" applyFill="1" applyAlignment="1">
      <alignment horizontal="center" vertical="center"/>
    </xf>
    <xf numFmtId="0" fontId="46" fillId="21" borderId="0" xfId="47" applyFont="1" applyFill="1" applyAlignment="1">
      <alignment horizontal="center" vertical="center"/>
    </xf>
    <xf numFmtId="0" fontId="45" fillId="21" borderId="0" xfId="47" applyFont="1" applyFill="1" applyAlignment="1">
      <alignment horizontal="center" vertical="center"/>
    </xf>
    <xf numFmtId="0" fontId="97" fillId="0" borderId="11" xfId="46" applyFont="1" applyBorder="1" applyAlignment="1" applyProtection="1">
      <alignment horizontal="center" vertical="center"/>
      <protection hidden="1"/>
    </xf>
    <xf numFmtId="0" fontId="97" fillId="0" borderId="36" xfId="46" applyFont="1" applyBorder="1" applyAlignment="1" applyProtection="1">
      <alignment horizontal="center" vertical="center"/>
      <protection hidden="1"/>
    </xf>
    <xf numFmtId="0" fontId="97" fillId="0" borderId="18" xfId="46" applyFont="1" applyBorder="1" applyAlignment="1" applyProtection="1">
      <alignment horizontal="center" vertical="center"/>
      <protection hidden="1"/>
    </xf>
    <xf numFmtId="0" fontId="33" fillId="0" borderId="0" xfId="46" applyFont="1" applyProtection="1">
      <alignment vertical="center"/>
      <protection hidden="1"/>
    </xf>
    <xf numFmtId="0" fontId="34" fillId="0" borderId="0" xfId="46" applyFont="1" applyAlignment="1" applyProtection="1">
      <alignment horizontal="center" vertical="center"/>
      <protection hidden="1"/>
    </xf>
    <xf numFmtId="0" fontId="33" fillId="0" borderId="11" xfId="46" applyFont="1" applyBorder="1" applyAlignment="1" applyProtection="1">
      <alignment horizontal="center" vertical="center"/>
      <protection hidden="1"/>
    </xf>
    <xf numFmtId="0" fontId="33" fillId="0" borderId="36" xfId="46" applyFont="1" applyBorder="1" applyAlignment="1" applyProtection="1">
      <alignment horizontal="center" vertical="center"/>
      <protection hidden="1"/>
    </xf>
    <xf numFmtId="0" fontId="33" fillId="0" borderId="18" xfId="46" applyFont="1" applyBorder="1" applyAlignment="1" applyProtection="1">
      <alignment horizontal="center" vertical="center"/>
      <protection hidden="1"/>
    </xf>
    <xf numFmtId="0" fontId="33" fillId="0" borderId="64" xfId="46" applyFont="1" applyBorder="1" applyProtection="1">
      <alignment vertical="center"/>
      <protection hidden="1"/>
    </xf>
    <xf numFmtId="0" fontId="33" fillId="0" borderId="65" xfId="46" applyFont="1" applyBorder="1" applyProtection="1">
      <alignment vertical="center"/>
      <protection hidden="1"/>
    </xf>
    <xf numFmtId="0" fontId="33" fillId="0" borderId="20" xfId="46" applyFont="1" applyBorder="1" applyAlignment="1" applyProtection="1">
      <alignment horizontal="center" vertical="center"/>
      <protection hidden="1"/>
    </xf>
    <xf numFmtId="0" fontId="33" fillId="0" borderId="10" xfId="46" applyFont="1" applyBorder="1" applyAlignment="1" applyProtection="1">
      <alignment horizontal="center" vertical="center"/>
      <protection hidden="1"/>
    </xf>
    <xf numFmtId="0" fontId="33" fillId="0" borderId="20" xfId="46" applyFont="1" applyBorder="1" applyAlignment="1" applyProtection="1">
      <alignment vertical="center" textRotation="255"/>
      <protection hidden="1"/>
    </xf>
    <xf numFmtId="0" fontId="33" fillId="0" borderId="10" xfId="46" applyFont="1" applyBorder="1" applyAlignment="1" applyProtection="1">
      <alignment vertical="center" textRotation="255"/>
      <protection hidden="1"/>
    </xf>
    <xf numFmtId="0" fontId="98" fillId="0" borderId="11" xfId="46" applyFont="1" applyBorder="1" applyAlignment="1" applyProtection="1">
      <alignment horizontal="center" vertical="center"/>
      <protection hidden="1"/>
    </xf>
    <xf numFmtId="0" fontId="98" fillId="0" borderId="36" xfId="46" applyFont="1" applyBorder="1" applyAlignment="1" applyProtection="1">
      <alignment horizontal="center" vertical="center"/>
      <protection hidden="1"/>
    </xf>
    <xf numFmtId="0" fontId="98" fillId="0" borderId="18" xfId="46" applyFont="1" applyBorder="1" applyAlignment="1" applyProtection="1">
      <alignment horizontal="center" vertical="center"/>
      <protection hidden="1"/>
    </xf>
    <xf numFmtId="0" fontId="24" fillId="0" borderId="35" xfId="47" applyFont="1" applyBorder="1" applyAlignment="1" applyProtection="1">
      <alignment horizontal="center" vertical="center"/>
      <protection hidden="1"/>
    </xf>
    <xf numFmtId="0" fontId="24" fillId="0" borderId="44" xfId="47" applyFont="1" applyBorder="1" applyAlignment="1" applyProtection="1">
      <alignment horizontal="center" vertical="center"/>
      <protection hidden="1"/>
    </xf>
    <xf numFmtId="0" fontId="29" fillId="0" borderId="35" xfId="47" applyFont="1" applyBorder="1" applyAlignment="1" applyProtection="1">
      <alignment horizontal="left" vertical="center"/>
      <protection hidden="1"/>
    </xf>
    <xf numFmtId="0" fontId="68" fillId="0" borderId="43" xfId="47" applyFont="1" applyBorder="1" applyAlignment="1" applyProtection="1">
      <alignment horizontal="left" vertical="center"/>
      <protection hidden="1"/>
    </xf>
    <xf numFmtId="0" fontId="68" fillId="0" borderId="44" xfId="47" applyFont="1" applyBorder="1" applyAlignment="1" applyProtection="1">
      <alignment horizontal="left" vertical="center"/>
      <protection hidden="1"/>
    </xf>
    <xf numFmtId="0" fontId="26" fillId="27" borderId="0" xfId="47" applyFont="1" applyFill="1" applyAlignment="1" applyProtection="1">
      <alignment horizontal="center" vertical="center"/>
      <protection hidden="1"/>
    </xf>
    <xf numFmtId="0" fontId="22" fillId="0" borderId="0" xfId="47" applyFont="1" applyAlignment="1" applyProtection="1">
      <alignment horizontal="right" vertical="center"/>
    </xf>
    <xf numFmtId="0" fontId="27" fillId="0" borderId="40" xfId="47" applyFont="1" applyBorder="1" applyAlignment="1" applyProtection="1">
      <alignment horizontal="center" vertical="top"/>
      <protection hidden="1"/>
    </xf>
    <xf numFmtId="0" fontId="29" fillId="0" borderId="35" xfId="47" applyFont="1" applyBorder="1" applyAlignment="1" applyProtection="1">
      <alignment horizontal="center" vertical="center"/>
      <protection hidden="1"/>
    </xf>
    <xf numFmtId="0" fontId="29" fillId="0" borderId="43" xfId="47" applyFont="1" applyBorder="1" applyAlignment="1" applyProtection="1">
      <alignment horizontal="center" vertical="center"/>
      <protection hidden="1"/>
    </xf>
    <xf numFmtId="0" fontId="29" fillId="0" borderId="35" xfId="47" applyFont="1" applyBorder="1" applyAlignment="1" applyProtection="1">
      <alignment horizontal="left" vertical="center" indent="1"/>
      <protection hidden="1"/>
    </xf>
    <xf numFmtId="0" fontId="29" fillId="0" borderId="44" xfId="47" applyFont="1" applyBorder="1" applyAlignment="1" applyProtection="1">
      <alignment horizontal="left" vertical="center" indent="1"/>
      <protection hidden="1"/>
    </xf>
    <xf numFmtId="0" fontId="23" fillId="0" borderId="0" xfId="47" applyFont="1" applyAlignment="1" applyProtection="1">
      <alignment horizontal="center" vertical="center"/>
      <protection hidden="1"/>
    </xf>
    <xf numFmtId="0" fontId="23" fillId="0" borderId="0" xfId="47" applyFont="1" applyAlignment="1" applyProtection="1">
      <alignment horizontal="left" vertical="center" indent="2"/>
      <protection hidden="1"/>
    </xf>
    <xf numFmtId="0" fontId="81" fillId="23" borderId="11" xfId="47" applyFont="1" applyFill="1" applyBorder="1" applyAlignment="1" applyProtection="1">
      <alignment horizontal="center" vertical="center"/>
      <protection hidden="1"/>
    </xf>
    <xf numFmtId="0" fontId="81" fillId="23" borderId="36" xfId="47" applyFont="1" applyFill="1" applyBorder="1" applyAlignment="1" applyProtection="1">
      <alignment horizontal="center" vertical="center"/>
      <protection hidden="1"/>
    </xf>
    <xf numFmtId="0" fontId="81" fillId="23" borderId="18" xfId="47" applyFont="1" applyFill="1" applyBorder="1" applyAlignment="1" applyProtection="1">
      <alignment horizontal="center" vertical="center"/>
      <protection hidden="1"/>
    </xf>
    <xf numFmtId="49" fontId="81" fillId="23" borderId="11" xfId="47" applyNumberFormat="1" applyFont="1" applyFill="1" applyBorder="1" applyAlignment="1" applyProtection="1">
      <alignment horizontal="center" vertical="center"/>
      <protection hidden="1"/>
    </xf>
    <xf numFmtId="49" fontId="81" fillId="23" borderId="36" xfId="47" applyNumberFormat="1" applyFont="1" applyFill="1" applyBorder="1" applyAlignment="1" applyProtection="1">
      <alignment horizontal="center" vertical="center"/>
      <protection hidden="1"/>
    </xf>
    <xf numFmtId="49" fontId="81" fillId="23" borderId="18" xfId="47" applyNumberFormat="1" applyFont="1" applyFill="1" applyBorder="1" applyAlignment="1" applyProtection="1">
      <alignment horizontal="center" vertical="center"/>
      <protection hidden="1"/>
    </xf>
    <xf numFmtId="0" fontId="29" fillId="28" borderId="0" xfId="47" applyFont="1" applyFill="1" applyBorder="1" applyAlignment="1" applyProtection="1">
      <alignment horizontal="center" vertical="center"/>
      <protection hidden="1"/>
    </xf>
    <xf numFmtId="0" fontId="30" fillId="0" borderId="0" xfId="47" applyFont="1" applyBorder="1" applyAlignment="1" applyProtection="1">
      <alignment horizontal="right" vertical="center"/>
    </xf>
    <xf numFmtId="0" fontId="22" fillId="0" borderId="35" xfId="47" applyFont="1" applyFill="1" applyBorder="1" applyAlignment="1" applyProtection="1">
      <alignment horizontal="center" vertical="center"/>
    </xf>
    <xf numFmtId="0" fontId="22" fillId="0" borderId="43" xfId="47" applyFont="1" applyFill="1" applyBorder="1" applyAlignment="1" applyProtection="1">
      <alignment horizontal="center" vertical="center"/>
    </xf>
    <xf numFmtId="0" fontId="22" fillId="28" borderId="10" xfId="47" applyFont="1" applyFill="1" applyBorder="1" applyAlignment="1" applyProtection="1">
      <alignment horizontal="center" vertical="center"/>
      <protection hidden="1"/>
    </xf>
    <xf numFmtId="0" fontId="22" fillId="38" borderId="10" xfId="47" applyFont="1" applyFill="1" applyBorder="1" applyAlignment="1" applyProtection="1">
      <alignment horizontal="center" vertical="center"/>
      <protection hidden="1"/>
    </xf>
    <xf numFmtId="0" fontId="22" fillId="35" borderId="10" xfId="47" applyFont="1" applyFill="1" applyBorder="1" applyAlignment="1" applyProtection="1">
      <alignment horizontal="center" vertical="center"/>
      <protection hidden="1"/>
    </xf>
    <xf numFmtId="0" fontId="22" fillId="31" borderId="10" xfId="47" applyFont="1" applyFill="1" applyBorder="1" applyAlignment="1" applyProtection="1">
      <alignment horizontal="center" vertical="center"/>
    </xf>
    <xf numFmtId="0" fontId="69" fillId="0" borderId="35" xfId="47" applyFont="1" applyBorder="1" applyAlignment="1" applyProtection="1">
      <alignment horizontal="center" vertical="center"/>
      <protection hidden="1"/>
    </xf>
    <xf numFmtId="0" fontId="69" fillId="0" borderId="44" xfId="47" applyFont="1" applyBorder="1" applyAlignment="1" applyProtection="1">
      <alignment horizontal="center" vertical="center"/>
      <protection hidden="1"/>
    </xf>
    <xf numFmtId="0" fontId="28" fillId="0" borderId="35" xfId="47" applyFont="1" applyBorder="1" applyAlignment="1" applyProtection="1">
      <alignment horizontal="left" vertical="center"/>
      <protection hidden="1"/>
    </xf>
    <xf numFmtId="0" fontId="65" fillId="0" borderId="43" xfId="47" applyFont="1" applyBorder="1" applyAlignment="1" applyProtection="1">
      <alignment horizontal="left" vertical="center"/>
      <protection hidden="1"/>
    </xf>
    <xf numFmtId="0" fontId="65" fillId="0" borderId="44" xfId="47" applyFont="1" applyBorder="1" applyAlignment="1" applyProtection="1">
      <alignment horizontal="left" vertical="center"/>
      <protection hidden="1"/>
    </xf>
    <xf numFmtId="0" fontId="67" fillId="17" borderId="0" xfId="47" applyFont="1" applyFill="1" applyAlignment="1" applyProtection="1">
      <alignment horizontal="center" vertical="center"/>
    </xf>
    <xf numFmtId="0" fontId="57" fillId="0" borderId="0" xfId="47" applyFont="1" applyAlignment="1" applyProtection="1">
      <alignment horizontal="right" vertical="center"/>
    </xf>
    <xf numFmtId="0" fontId="64" fillId="0" borderId="40" xfId="47" applyFont="1" applyBorder="1" applyAlignment="1" applyProtection="1">
      <alignment horizontal="center" vertical="top"/>
    </xf>
    <xf numFmtId="0" fontId="68" fillId="0" borderId="35" xfId="47" applyFont="1" applyBorder="1" applyAlignment="1" applyProtection="1">
      <alignment horizontal="center" vertical="center"/>
    </xf>
    <xf numFmtId="0" fontId="68" fillId="0" borderId="43" xfId="47" applyFont="1" applyBorder="1" applyAlignment="1" applyProtection="1">
      <alignment horizontal="center" vertical="center"/>
    </xf>
    <xf numFmtId="0" fontId="96" fillId="0" borderId="35" xfId="47" applyFont="1" applyBorder="1" applyAlignment="1" applyProtection="1">
      <alignment horizontal="left" vertical="center" indent="1"/>
    </xf>
    <xf numFmtId="0" fontId="96" fillId="0" borderId="44" xfId="47" applyFont="1" applyBorder="1" applyAlignment="1" applyProtection="1">
      <alignment horizontal="left" vertical="center" indent="1"/>
    </xf>
    <xf numFmtId="0" fontId="66" fillId="0" borderId="0" xfId="47" applyFont="1" applyAlignment="1" applyProtection="1">
      <alignment horizontal="center" vertical="center"/>
    </xf>
    <xf numFmtId="0" fontId="66" fillId="0" borderId="0" xfId="47" applyFont="1" applyAlignment="1" applyProtection="1">
      <alignment horizontal="left" vertical="center" indent="2"/>
    </xf>
    <xf numFmtId="0" fontId="29" fillId="29" borderId="0" xfId="47" applyFont="1" applyFill="1" applyBorder="1" applyAlignment="1" applyProtection="1">
      <alignment horizontal="center" vertical="center"/>
      <protection hidden="1"/>
    </xf>
    <xf numFmtId="0" fontId="63" fillId="0" borderId="0" xfId="47" applyFont="1" applyFill="1" applyBorder="1" applyAlignment="1" applyProtection="1">
      <alignment horizontal="right" vertical="center"/>
    </xf>
    <xf numFmtId="0" fontId="57" fillId="0" borderId="35" xfId="47" applyFont="1" applyFill="1" applyBorder="1" applyAlignment="1" applyProtection="1">
      <alignment horizontal="center" vertical="center"/>
    </xf>
    <xf numFmtId="0" fontId="57" fillId="0" borderId="43" xfId="47" applyFont="1" applyFill="1" applyBorder="1" applyAlignment="1" applyProtection="1">
      <alignment horizontal="center" vertical="center"/>
    </xf>
    <xf numFmtId="0" fontId="22" fillId="29" borderId="10" xfId="47" applyFont="1" applyFill="1" applyBorder="1" applyAlignment="1" applyProtection="1">
      <alignment horizontal="center" vertical="center"/>
      <protection hidden="1"/>
    </xf>
    <xf numFmtId="0" fontId="22" fillId="37" borderId="10" xfId="47" applyFont="1" applyFill="1" applyBorder="1" applyAlignment="1" applyProtection="1">
      <alignment horizontal="center" vertical="center"/>
      <protection hidden="1"/>
    </xf>
    <xf numFmtId="0" fontId="57" fillId="21" borderId="10" xfId="47" applyFont="1" applyFill="1" applyBorder="1" applyAlignment="1" applyProtection="1">
      <alignment horizontal="center" vertical="center"/>
    </xf>
    <xf numFmtId="0" fontId="29" fillId="0" borderId="0" xfId="47" applyFont="1" applyAlignment="1" applyProtection="1">
      <alignment horizontal="center" vertical="center" shrinkToFit="1"/>
    </xf>
    <xf numFmtId="0" fontId="29" fillId="0" borderId="0" xfId="47" applyFont="1" applyAlignment="1" applyProtection="1">
      <alignment horizontal="center" vertical="center"/>
    </xf>
    <xf numFmtId="0" fontId="79" fillId="0" borderId="22" xfId="47" applyFont="1" applyBorder="1" applyAlignment="1" applyProtection="1">
      <alignment horizontal="left" indent="1"/>
      <protection hidden="1"/>
    </xf>
    <xf numFmtId="0" fontId="29" fillId="0" borderId="71" xfId="47" applyFont="1" applyFill="1" applyBorder="1" applyAlignment="1" applyProtection="1">
      <alignment horizontal="center" vertical="center"/>
      <protection hidden="1"/>
    </xf>
    <xf numFmtId="0" fontId="29" fillId="0" borderId="66" xfId="47" applyFont="1" applyFill="1" applyBorder="1" applyAlignment="1" applyProtection="1">
      <alignment horizontal="center" vertical="center"/>
      <protection hidden="1"/>
    </xf>
    <xf numFmtId="0" fontId="29" fillId="0" borderId="30" xfId="47" applyFont="1" applyFill="1" applyBorder="1" applyAlignment="1" applyProtection="1">
      <alignment horizontal="center" vertical="center"/>
      <protection hidden="1"/>
    </xf>
    <xf numFmtId="0" fontId="23" fillId="0" borderId="71" xfId="47" applyFont="1" applyBorder="1" applyAlignment="1" applyProtection="1">
      <alignment horizontal="center" vertical="center" wrapText="1"/>
      <protection hidden="1"/>
    </xf>
    <xf numFmtId="0" fontId="23" fillId="0" borderId="66" xfId="47" applyFont="1" applyBorder="1" applyAlignment="1" applyProtection="1">
      <alignment horizontal="center" vertical="center" wrapText="1"/>
      <protection hidden="1"/>
    </xf>
    <xf numFmtId="0" fontId="23" fillId="0" borderId="30" xfId="47" applyFont="1" applyBorder="1" applyAlignment="1" applyProtection="1">
      <alignment horizontal="center" vertical="center" wrapText="1"/>
      <protection hidden="1"/>
    </xf>
    <xf numFmtId="181" fontId="102" fillId="0" borderId="0" xfId="46" applyNumberFormat="1" applyFont="1" applyBorder="1" applyAlignment="1" applyProtection="1">
      <alignment horizontal="center" vertical="center"/>
    </xf>
    <xf numFmtId="0" fontId="100" fillId="0" borderId="0" xfId="46" applyFont="1" applyBorder="1" applyAlignment="1" applyProtection="1">
      <alignment horizontal="center" vertical="center"/>
    </xf>
    <xf numFmtId="180" fontId="101" fillId="0" borderId="22" xfId="46" applyNumberFormat="1" applyFont="1" applyBorder="1" applyAlignment="1" applyProtection="1">
      <alignment horizontal="center" vertical="center"/>
    </xf>
    <xf numFmtId="0" fontId="37" fillId="0" borderId="0" xfId="46" applyFont="1" applyAlignment="1" applyProtection="1">
      <alignment horizontal="center" vertical="center"/>
    </xf>
    <xf numFmtId="176" fontId="37" fillId="0" borderId="67" xfId="36" applyNumberFormat="1" applyFont="1" applyBorder="1" applyAlignment="1" applyProtection="1">
      <alignment horizontal="right" vertical="center"/>
    </xf>
    <xf numFmtId="176" fontId="59" fillId="0" borderId="52" xfId="36" applyNumberFormat="1" applyFont="1" applyBorder="1" applyAlignment="1" applyProtection="1">
      <alignment horizontal="right" vertical="center"/>
    </xf>
    <xf numFmtId="0" fontId="60" fillId="0" borderId="42" xfId="46" applyNumberFormat="1" applyFont="1" applyFill="1" applyBorder="1" applyAlignment="1" applyProtection="1">
      <alignment horizontal="center" vertical="center"/>
      <protection hidden="1"/>
    </xf>
    <xf numFmtId="0" fontId="60" fillId="0" borderId="0" xfId="46" applyFont="1" applyAlignment="1" applyProtection="1">
      <alignment horizontal="center" vertical="center"/>
    </xf>
    <xf numFmtId="0" fontId="58" fillId="0" borderId="12" xfId="46" applyFont="1" applyBorder="1" applyAlignment="1" applyProtection="1">
      <alignment horizontal="distributed" vertical="center"/>
    </xf>
    <xf numFmtId="0" fontId="58" fillId="0" borderId="39" xfId="46" applyFont="1" applyBorder="1" applyAlignment="1" applyProtection="1">
      <alignment horizontal="distributed" vertical="center"/>
    </xf>
    <xf numFmtId="0" fontId="58" fillId="0" borderId="68" xfId="46" applyFont="1" applyBorder="1" applyAlignment="1" applyProtection="1">
      <alignment horizontal="distributed" vertical="center"/>
    </xf>
    <xf numFmtId="0" fontId="58" fillId="0" borderId="42" xfId="46" applyFont="1" applyBorder="1" applyAlignment="1" applyProtection="1">
      <alignment horizontal="distributed" vertical="center"/>
    </xf>
    <xf numFmtId="0" fontId="60" fillId="0" borderId="39" xfId="46" applyFont="1" applyBorder="1" applyAlignment="1" applyProtection="1">
      <alignment horizontal="center" vertical="center" shrinkToFit="1"/>
      <protection hidden="1"/>
    </xf>
    <xf numFmtId="0" fontId="33" fillId="0" borderId="72" xfId="46" applyFont="1" applyBorder="1" applyAlignment="1" applyProtection="1">
      <alignment horizontal="center" vertical="center"/>
    </xf>
    <xf numFmtId="0" fontId="58" fillId="0" borderId="72" xfId="46" applyFont="1" applyBorder="1" applyAlignment="1" applyProtection="1">
      <alignment horizontal="center" vertical="center"/>
    </xf>
    <xf numFmtId="182" fontId="100" fillId="0" borderId="0" xfId="46" applyNumberFormat="1" applyFont="1" applyBorder="1" applyAlignment="1" applyProtection="1">
      <alignment horizontal="center" vertical="center"/>
    </xf>
    <xf numFmtId="0" fontId="37" fillId="0" borderId="0" xfId="46" applyFont="1" applyAlignment="1" applyProtection="1">
      <alignment horizontal="center" wrapText="1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3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通貨" xfId="44" builtinId="7"/>
    <cellStyle name="入力" xfId="45" builtinId="20" customBuiltin="1"/>
    <cellStyle name="標準" xfId="0" builtinId="0"/>
    <cellStyle name="標準 2" xfId="46"/>
    <cellStyle name="標準 3" xfId="47"/>
    <cellStyle name="標準 4" xfId="48"/>
    <cellStyle name="良い" xfId="49" builtinId="26" customBuiltin="1"/>
  </cellStyles>
  <dxfs count="17">
    <dxf>
      <font>
        <color theme="0"/>
      </font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u val="none"/>
        <sz val="12"/>
        <color theme="0"/>
      </font>
      <fill>
        <patternFill patternType="solid">
          <fgColor indexed="64"/>
          <bgColor rgb="FFFF0000"/>
        </patternFill>
      </fill>
      <border>
        <left/>
        <right/>
        <top/>
        <bottom/>
      </border>
    </dxf>
    <dxf>
      <font>
        <b val="0"/>
        <condense val="0"/>
        <extend val="0"/>
        <color indexed="9"/>
      </font>
      <fill>
        <patternFill patternType="solid">
          <bgColor indexed="10"/>
        </patternFill>
      </fill>
    </dxf>
    <dxf>
      <font>
        <b val="0"/>
        <condense val="0"/>
        <extend val="0"/>
        <color indexed="9"/>
      </font>
    </dxf>
    <dxf>
      <font>
        <b val="0"/>
        <strike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strike val="0"/>
        <u val="none"/>
        <sz val="12"/>
        <color theme="0"/>
      </font>
      <fill>
        <patternFill patternType="solid">
          <fgColor indexed="64"/>
          <bgColor rgb="FFFF0000"/>
        </patternFill>
      </fill>
      <border>
        <left/>
        <right/>
        <top/>
        <bottom/>
      </border>
    </dxf>
    <dxf>
      <font>
        <b val="0"/>
        <condense val="0"/>
        <extend val="0"/>
        <color indexed="9"/>
      </font>
    </dxf>
    <dxf>
      <font>
        <b val="0"/>
        <strike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219075</xdr:colOff>
      <xdr:row>0</xdr:row>
      <xdr:rowOff>38100</xdr:rowOff>
    </xdr:from>
    <xdr:to>
      <xdr:col>28</xdr:col>
      <xdr:colOff>163885</xdr:colOff>
      <xdr:row>3</xdr:row>
      <xdr:rowOff>133350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439E8D6-C34A-47A6-8EA2-9222FF73EC35}"/>
            </a:ext>
          </a:extLst>
        </xdr:cNvPr>
        <xdr:cNvSpPr txBox="1"/>
      </xdr:nvSpPr>
      <xdr:spPr>
        <a:xfrm>
          <a:off x="8753475" y="38100"/>
          <a:ext cx="802060" cy="733425"/>
        </a:xfrm>
        <a:prstGeom prst="rect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600">
              <a:solidFill>
                <a:schemeClr val="bg1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285327</xdr:colOff>
      <xdr:row>0</xdr:row>
      <xdr:rowOff>34290</xdr:rowOff>
    </xdr:from>
    <xdr:to>
      <xdr:col>27</xdr:col>
      <xdr:colOff>247265</xdr:colOff>
      <xdr:row>3</xdr:row>
      <xdr:rowOff>129540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7B8E27B-F62A-44D4-81C1-8E0494E1174A}"/>
            </a:ext>
          </a:extLst>
        </xdr:cNvPr>
        <xdr:cNvSpPr txBox="1"/>
      </xdr:nvSpPr>
      <xdr:spPr>
        <a:xfrm>
          <a:off x="8455660" y="34290"/>
          <a:ext cx="819188" cy="740833"/>
        </a:xfrm>
        <a:prstGeom prst="rect">
          <a:avLst/>
        </a:prstGeom>
        <a:solidFill>
          <a:srgbClr val="FF0000"/>
        </a:solidFill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600">
              <a:solidFill>
                <a:schemeClr val="bg1"/>
              </a:solidFill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bisanjotf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1"/>
    <pageSetUpPr fitToPage="1"/>
  </sheetPr>
  <dimension ref="A1:IV62"/>
  <sheetViews>
    <sheetView showGridLines="0" zoomScale="80" zoomScaleNormal="80" zoomScaleSheetLayoutView="90" workbookViewId="0">
      <selection activeCell="B8" sqref="B8:K8"/>
    </sheetView>
  </sheetViews>
  <sheetFormatPr defaultColWidth="6.125" defaultRowHeight="12" x14ac:dyDescent="0.15"/>
  <cols>
    <col min="1" max="1" width="1" style="4" customWidth="1"/>
    <col min="2" max="3" width="7.875" style="4" customWidth="1"/>
    <col min="4" max="4" width="13.625" style="4" customWidth="1"/>
    <col min="5" max="5" width="11.625" style="4" customWidth="1"/>
    <col min="6" max="6" width="10.625" style="4" customWidth="1"/>
    <col min="7" max="7" width="5.125" style="4" customWidth="1"/>
    <col min="8" max="8" width="10.625" style="4" customWidth="1"/>
    <col min="9" max="9" width="8.625" style="4" customWidth="1"/>
    <col min="10" max="10" width="10.625" style="4" customWidth="1"/>
    <col min="11" max="11" width="8.625" style="4" customWidth="1"/>
    <col min="12" max="12" width="10.625" style="4" hidden="1" customWidth="1"/>
    <col min="13" max="13" width="8.625" style="4" hidden="1" customWidth="1"/>
    <col min="14" max="14" width="6.875" style="4" customWidth="1"/>
    <col min="15" max="16384" width="6.125" style="4"/>
  </cols>
  <sheetData>
    <row r="1" spans="2:17" ht="27" customHeight="1" x14ac:dyDescent="0.15">
      <c r="B1" s="362" t="s">
        <v>0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49"/>
      <c r="Q1" s="49"/>
    </row>
    <row r="2" spans="2:17" ht="12" customHeight="1" thickBot="1" x14ac:dyDescent="0.2"/>
    <row r="3" spans="2:17" ht="7.5" customHeight="1" x14ac:dyDescent="0.15">
      <c r="B3" s="368" t="s">
        <v>1</v>
      </c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70"/>
    </row>
    <row r="4" spans="2:17" ht="18.75" customHeight="1" x14ac:dyDescent="0.15">
      <c r="B4" s="371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3"/>
    </row>
    <row r="5" spans="2:17" ht="18.75" customHeight="1" x14ac:dyDescent="0.15">
      <c r="B5" s="371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3"/>
    </row>
    <row r="6" spans="2:17" ht="8.25" customHeight="1" thickBot="1" x14ac:dyDescent="0.2">
      <c r="B6" s="374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6"/>
    </row>
    <row r="7" spans="2:17" x14ac:dyDescent="0.15"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2:17" ht="18" customHeight="1" x14ac:dyDescent="0.15">
      <c r="B8" s="363" t="s">
        <v>2</v>
      </c>
      <c r="C8" s="363"/>
      <c r="D8" s="363"/>
      <c r="E8" s="363"/>
      <c r="F8" s="363"/>
      <c r="G8" s="363"/>
      <c r="H8" s="363"/>
      <c r="I8" s="363"/>
      <c r="J8" s="363"/>
      <c r="K8" s="363"/>
    </row>
    <row r="9" spans="2:17" x14ac:dyDescent="0.15"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2:17" ht="17.25" customHeight="1" x14ac:dyDescent="0.15">
      <c r="B10" s="364" t="s">
        <v>3</v>
      </c>
      <c r="C10" s="364"/>
      <c r="D10" s="33"/>
      <c r="E10" s="33"/>
      <c r="F10" s="33"/>
      <c r="G10" s="33"/>
      <c r="H10" s="33"/>
      <c r="I10" s="33"/>
      <c r="J10" s="33"/>
      <c r="K10" s="33"/>
    </row>
    <row r="11" spans="2:17" ht="15.75" customHeight="1" x14ac:dyDescent="0.15">
      <c r="B11" s="3" t="s">
        <v>4</v>
      </c>
      <c r="C11" s="35"/>
      <c r="D11" s="35"/>
      <c r="E11" s="35"/>
      <c r="F11" s="35"/>
      <c r="G11" s="35"/>
    </row>
    <row r="12" spans="2:17" ht="15.75" customHeight="1" x14ac:dyDescent="0.15">
      <c r="B12" s="3" t="s">
        <v>138</v>
      </c>
      <c r="C12" s="35"/>
      <c r="D12" s="35"/>
      <c r="E12" s="35"/>
      <c r="F12" s="35"/>
      <c r="G12" s="35"/>
    </row>
    <row r="13" spans="2:17" ht="15.75" customHeight="1" x14ac:dyDescent="0.15">
      <c r="B13" s="3" t="s">
        <v>106</v>
      </c>
      <c r="C13" s="35"/>
      <c r="D13" s="35"/>
      <c r="E13" s="35"/>
      <c r="F13" s="35"/>
      <c r="G13" s="35"/>
    </row>
    <row r="14" spans="2:17" ht="15.75" customHeight="1" x14ac:dyDescent="0.15">
      <c r="B14" s="3" t="s">
        <v>5</v>
      </c>
      <c r="C14" s="35"/>
      <c r="D14" s="35"/>
      <c r="E14" s="35"/>
      <c r="F14" s="35"/>
      <c r="G14" s="35"/>
    </row>
    <row r="15" spans="2:17" ht="15.75" customHeight="1" x14ac:dyDescent="0.15">
      <c r="B15" s="56" t="s">
        <v>103</v>
      </c>
      <c r="C15" s="35"/>
      <c r="D15" s="35"/>
      <c r="E15" s="35"/>
      <c r="F15" s="35"/>
      <c r="G15" s="35"/>
    </row>
    <row r="16" spans="2:17" x14ac:dyDescent="0.15">
      <c r="B16" s="36"/>
      <c r="C16" s="35"/>
      <c r="D16" s="35"/>
      <c r="E16" s="35"/>
      <c r="F16" s="35"/>
      <c r="G16" s="35"/>
    </row>
    <row r="17" spans="2:256" x14ac:dyDescent="0.15">
      <c r="B17" s="36"/>
      <c r="C17" s="35"/>
      <c r="D17" s="35"/>
      <c r="E17" s="35"/>
      <c r="F17" s="35"/>
      <c r="G17" s="35"/>
    </row>
    <row r="18" spans="2:256" x14ac:dyDescent="0.15">
      <c r="B18" s="37" t="s">
        <v>6</v>
      </c>
      <c r="C18" s="35"/>
      <c r="D18" s="35"/>
      <c r="E18" s="35"/>
      <c r="F18" s="35"/>
      <c r="G18" s="35"/>
    </row>
    <row r="19" spans="2:256" ht="12.75" thickBot="1" x14ac:dyDescent="0.2"/>
    <row r="20" spans="2:256" ht="15.95" customHeight="1" x14ac:dyDescent="0.15">
      <c r="B20" s="38" t="s">
        <v>7</v>
      </c>
      <c r="C20" s="38" t="s">
        <v>8</v>
      </c>
      <c r="D20" s="38" t="s">
        <v>9</v>
      </c>
      <c r="E20" s="39" t="s">
        <v>10</v>
      </c>
      <c r="F20" s="40" t="s">
        <v>11</v>
      </c>
      <c r="G20" s="41" t="s">
        <v>12</v>
      </c>
      <c r="H20" s="273" t="s">
        <v>165</v>
      </c>
      <c r="I20" s="278" t="s">
        <v>13</v>
      </c>
      <c r="J20" s="274" t="s">
        <v>156</v>
      </c>
      <c r="K20" s="279" t="s">
        <v>13</v>
      </c>
      <c r="L20" s="274" t="s">
        <v>156</v>
      </c>
      <c r="M20" s="279" t="s">
        <v>13</v>
      </c>
      <c r="N20" s="50" t="s">
        <v>14</v>
      </c>
      <c r="O20" s="51" t="s">
        <v>15</v>
      </c>
    </row>
    <row r="21" spans="2:256" ht="15.95" customHeight="1" thickBot="1" x14ac:dyDescent="0.2">
      <c r="B21" s="42" t="s">
        <v>16</v>
      </c>
      <c r="C21" s="43">
        <v>420</v>
      </c>
      <c r="D21" s="43" t="s">
        <v>17</v>
      </c>
      <c r="E21" s="43" t="s">
        <v>18</v>
      </c>
      <c r="F21" s="43" t="s">
        <v>19</v>
      </c>
      <c r="G21" s="44">
        <v>1</v>
      </c>
      <c r="H21" s="275" t="s">
        <v>20</v>
      </c>
      <c r="I21" s="276" t="s">
        <v>21</v>
      </c>
      <c r="J21" s="275" t="s">
        <v>144</v>
      </c>
      <c r="K21" s="277" t="s">
        <v>155</v>
      </c>
      <c r="L21" s="275" t="s">
        <v>144</v>
      </c>
      <c r="M21" s="277" t="s">
        <v>155</v>
      </c>
      <c r="N21" s="52" t="s">
        <v>167</v>
      </c>
      <c r="O21" s="53"/>
    </row>
    <row r="22" spans="2:256" ht="15.95" customHeight="1" x14ac:dyDescent="0.15">
      <c r="B22" s="57"/>
      <c r="C22" s="58"/>
      <c r="D22" s="365" t="s">
        <v>113</v>
      </c>
      <c r="E22" s="366"/>
      <c r="F22" s="366"/>
      <c r="G22" s="367"/>
      <c r="H22" s="58"/>
      <c r="I22" s="59"/>
      <c r="J22" s="58"/>
      <c r="K22" s="59"/>
      <c r="L22" s="58"/>
      <c r="M22" s="59"/>
      <c r="N22" s="60"/>
      <c r="O22" s="295" t="s">
        <v>168</v>
      </c>
    </row>
    <row r="24" spans="2:256" ht="6.75" customHeight="1" x14ac:dyDescent="0.15"/>
    <row r="25" spans="2:256" x14ac:dyDescent="0.15">
      <c r="B25" s="45" t="s">
        <v>24</v>
      </c>
    </row>
    <row r="27" spans="2:256" x14ac:dyDescent="0.15">
      <c r="B27" s="46" t="s">
        <v>25</v>
      </c>
      <c r="H27" s="47"/>
      <c r="I27" s="47"/>
      <c r="J27" s="47"/>
      <c r="K27" s="47"/>
    </row>
    <row r="28" spans="2:256" ht="9" customHeight="1" x14ac:dyDescent="0.15">
      <c r="H28" s="35"/>
      <c r="I28" s="35"/>
      <c r="J28" s="35"/>
      <c r="K28" s="35"/>
    </row>
    <row r="29" spans="2:256" ht="13.5" x14ac:dyDescent="0.15">
      <c r="B29" s="227" t="s">
        <v>139</v>
      </c>
      <c r="H29" s="35"/>
      <c r="I29" s="35"/>
      <c r="J29" s="35"/>
      <c r="K29" s="35"/>
    </row>
    <row r="30" spans="2:256" ht="13.5" x14ac:dyDescent="0.15">
      <c r="B30" s="227" t="s">
        <v>140</v>
      </c>
      <c r="H30" s="35"/>
      <c r="I30" s="35"/>
      <c r="J30" s="35"/>
      <c r="K30" s="35"/>
    </row>
    <row r="31" spans="2:256" x14ac:dyDescent="0.15">
      <c r="B31" s="35"/>
      <c r="C31" s="35"/>
      <c r="D31" s="35"/>
      <c r="E31" s="35"/>
      <c r="F31" s="35"/>
      <c r="G31" s="35"/>
      <c r="H31" s="35"/>
      <c r="I31" s="35"/>
      <c r="J31" s="35"/>
      <c r="K31" s="35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  <c r="IR31" s="54"/>
      <c r="IS31" s="54"/>
      <c r="IT31" s="54"/>
      <c r="IU31" s="54"/>
      <c r="IV31" s="54"/>
    </row>
    <row r="32" spans="2:256" ht="13.5" customHeight="1" x14ac:dyDescent="0.15">
      <c r="B32" s="46" t="s">
        <v>26</v>
      </c>
      <c r="H32" s="47"/>
      <c r="I32" s="47"/>
      <c r="J32" s="47"/>
      <c r="K32" s="47"/>
    </row>
    <row r="33" spans="2:11" ht="13.5" customHeight="1" x14ac:dyDescent="0.15">
      <c r="B33" s="46" t="s">
        <v>27</v>
      </c>
      <c r="H33" s="35"/>
      <c r="I33" s="35"/>
      <c r="J33" s="35"/>
      <c r="K33" s="35"/>
    </row>
    <row r="34" spans="2:11" ht="13.5" customHeight="1" x14ac:dyDescent="0.15">
      <c r="B34" s="46" t="s">
        <v>28</v>
      </c>
    </row>
    <row r="35" spans="2:11" ht="9" customHeight="1" x14ac:dyDescent="0.15">
      <c r="H35" s="35"/>
      <c r="I35" s="35"/>
      <c r="J35" s="35"/>
      <c r="K35" s="35"/>
    </row>
    <row r="36" spans="2:11" ht="16.5" customHeight="1" x14ac:dyDescent="0.15">
      <c r="B36" s="309" t="s">
        <v>404</v>
      </c>
    </row>
    <row r="37" spans="2:11" ht="16.5" customHeight="1" x14ac:dyDescent="0.15"/>
    <row r="39" spans="2:11" x14ac:dyDescent="0.15">
      <c r="B39" s="46" t="s">
        <v>29</v>
      </c>
    </row>
    <row r="40" spans="2:11" ht="9" customHeight="1" x14ac:dyDescent="0.15"/>
    <row r="41" spans="2:11" ht="16.5" customHeight="1" x14ac:dyDescent="0.15">
      <c r="B41" s="35" t="s">
        <v>30</v>
      </c>
    </row>
    <row r="42" spans="2:11" ht="16.5" customHeight="1" x14ac:dyDescent="0.15">
      <c r="B42" s="48" t="s">
        <v>157</v>
      </c>
    </row>
    <row r="44" spans="2:11" x14ac:dyDescent="0.15">
      <c r="B44" s="46" t="s">
        <v>161</v>
      </c>
    </row>
    <row r="45" spans="2:11" ht="9" customHeight="1" x14ac:dyDescent="0.15"/>
    <row r="46" spans="2:11" ht="16.5" customHeight="1" x14ac:dyDescent="0.15">
      <c r="B46" s="48" t="s">
        <v>645</v>
      </c>
    </row>
    <row r="47" spans="2:11" ht="16.5" customHeight="1" x14ac:dyDescent="0.15">
      <c r="B47" s="4" t="s">
        <v>646</v>
      </c>
      <c r="C47" s="3"/>
    </row>
    <row r="48" spans="2:11" ht="16.5" customHeight="1" x14ac:dyDescent="0.15">
      <c r="B48" s="35" t="s">
        <v>31</v>
      </c>
      <c r="C48" s="35"/>
    </row>
    <row r="49" spans="1:15" ht="16.5" customHeight="1" x14ac:dyDescent="0.15">
      <c r="B49" s="4" t="s">
        <v>162</v>
      </c>
    </row>
    <row r="50" spans="1:15" ht="16.5" customHeight="1" x14ac:dyDescent="0.15">
      <c r="C50" s="4" t="s">
        <v>163</v>
      </c>
    </row>
    <row r="51" spans="1:15" x14ac:dyDescent="0.15">
      <c r="B51" s="35"/>
      <c r="C51" s="35"/>
    </row>
    <row r="52" spans="1:15" x14ac:dyDescent="0.15">
      <c r="A52" s="46" t="s">
        <v>32</v>
      </c>
      <c r="C52" s="35"/>
    </row>
    <row r="53" spans="1:15" ht="9" customHeight="1" x14ac:dyDescent="0.15"/>
    <row r="54" spans="1:15" x14ac:dyDescent="0.15">
      <c r="B54" s="4" t="s">
        <v>33</v>
      </c>
    </row>
    <row r="58" spans="1:15" x14ac:dyDescent="0.15">
      <c r="A58" s="46" t="s">
        <v>34</v>
      </c>
      <c r="B58" s="45" t="s">
        <v>35</v>
      </c>
      <c r="C58" s="35"/>
    </row>
    <row r="59" spans="1:15" ht="9" customHeight="1" x14ac:dyDescent="0.15"/>
    <row r="60" spans="1:15" ht="15" customHeight="1" x14ac:dyDescent="0.15">
      <c r="B60" s="361" t="s">
        <v>647</v>
      </c>
      <c r="C60" s="361"/>
      <c r="D60" s="361"/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</row>
    <row r="61" spans="1:15" ht="15" customHeight="1" x14ac:dyDescent="0.15">
      <c r="B61" s="361"/>
      <c r="C61" s="361"/>
      <c r="D61" s="361"/>
      <c r="E61" s="361"/>
      <c r="F61" s="361"/>
      <c r="G61" s="361"/>
      <c r="H61" s="361"/>
      <c r="I61" s="361"/>
      <c r="J61" s="361"/>
      <c r="K61" s="361"/>
      <c r="L61" s="361"/>
      <c r="M61" s="361"/>
      <c r="N61" s="361"/>
      <c r="O61" s="361"/>
    </row>
    <row r="62" spans="1:15" ht="15" customHeight="1" x14ac:dyDescent="0.15">
      <c r="B62" s="361"/>
      <c r="C62" s="361"/>
      <c r="D62" s="361"/>
      <c r="E62" s="361"/>
      <c r="F62" s="361"/>
      <c r="G62" s="361"/>
      <c r="H62" s="361"/>
      <c r="I62" s="361"/>
      <c r="J62" s="361"/>
      <c r="K62" s="361"/>
      <c r="L62" s="361"/>
      <c r="M62" s="361"/>
      <c r="N62" s="361"/>
      <c r="O62" s="361"/>
    </row>
  </sheetData>
  <mergeCells count="6">
    <mergeCell ref="B60:O62"/>
    <mergeCell ref="B1:O1"/>
    <mergeCell ref="B8:K8"/>
    <mergeCell ref="B10:C10"/>
    <mergeCell ref="D22:G22"/>
    <mergeCell ref="B3:Q6"/>
  </mergeCells>
  <phoneticPr fontId="54"/>
  <dataValidations count="1">
    <dataValidation imeMode="halfKatakana" allowBlank="1" showInputMessage="1" showErrorMessage="1" sqref="E21"/>
  </dataValidations>
  <printOptions horizontalCentered="1"/>
  <pageMargins left="0.19652777777777777" right="0.19652777777777777" top="0.78680555555555554" bottom="0.35416666666666669" header="0.51180555555555551" footer="0.51180555555555551"/>
  <pageSetup paperSize="9" scale="7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50"/>
    <pageSetUpPr fitToPage="1"/>
  </sheetPr>
  <dimension ref="A2:J43"/>
  <sheetViews>
    <sheetView view="pageBreakPreview" zoomScale="90" zoomScaleNormal="100" zoomScaleSheetLayoutView="90" workbookViewId="0">
      <selection activeCell="B38" sqref="B38"/>
    </sheetView>
  </sheetViews>
  <sheetFormatPr defaultColWidth="8.875" defaultRowHeight="12.75" x14ac:dyDescent="0.15"/>
  <cols>
    <col min="1" max="1" width="2.5" style="123" customWidth="1"/>
    <col min="2" max="2" width="14.625" style="123" customWidth="1"/>
    <col min="3" max="3" width="6.125" style="123" customWidth="1"/>
    <col min="4" max="4" width="9.875" style="123" customWidth="1"/>
    <col min="5" max="5" width="4.5" style="123" customWidth="1"/>
    <col min="6" max="6" width="20" style="123" customWidth="1"/>
    <col min="7" max="7" width="5.625" style="123" customWidth="1"/>
    <col min="8" max="8" width="8.625" style="123" bestFit="1" customWidth="1"/>
    <col min="9" max="10" width="4.125" style="123" customWidth="1"/>
    <col min="11" max="16384" width="8.875" style="123"/>
  </cols>
  <sheetData>
    <row r="2" spans="2:10" x14ac:dyDescent="0.15">
      <c r="B2" s="123" t="s">
        <v>100</v>
      </c>
    </row>
    <row r="4" spans="2:10" ht="14.25" x14ac:dyDescent="0.15">
      <c r="B4" s="458" t="str">
        <f>申込必要事項!A1</f>
        <v>第63回十勝高等学校新人陸上競技大会</v>
      </c>
      <c r="C4" s="458"/>
      <c r="D4" s="458"/>
      <c r="E4" s="458"/>
      <c r="F4" s="458"/>
      <c r="G4" s="458"/>
      <c r="H4" s="458"/>
      <c r="I4" s="293"/>
      <c r="J4" s="293"/>
    </row>
    <row r="5" spans="2:10" ht="14.25" x14ac:dyDescent="0.15">
      <c r="B5" s="458" t="str">
        <f>"兼第"&amp;MID(B4,2,2)-26&amp;"回北海道高等学校新人陸上競技大会十勝支部予選会"</f>
        <v>兼第37回北海道高等学校新人陸上競技大会十勝支部予選会</v>
      </c>
      <c r="C5" s="458"/>
      <c r="D5" s="458"/>
      <c r="E5" s="458"/>
      <c r="F5" s="458"/>
      <c r="G5" s="458"/>
      <c r="H5" s="458"/>
      <c r="I5" s="293"/>
      <c r="J5" s="293"/>
    </row>
    <row r="7" spans="2:10" ht="21" x14ac:dyDescent="0.15">
      <c r="B7" s="462" t="s">
        <v>101</v>
      </c>
      <c r="C7" s="462"/>
      <c r="D7" s="462"/>
      <c r="E7" s="462"/>
      <c r="F7" s="462"/>
      <c r="G7" s="462"/>
      <c r="H7" s="462"/>
      <c r="I7" s="221"/>
      <c r="J7" s="221"/>
    </row>
    <row r="8" spans="2:10" ht="21" customHeight="1" thickBot="1" x14ac:dyDescent="0.2"/>
    <row r="9" spans="2:10" ht="37.5" customHeight="1" x14ac:dyDescent="0.15">
      <c r="B9" s="463" t="s">
        <v>11</v>
      </c>
      <c r="C9" s="464"/>
      <c r="D9" s="467">
        <f>申込必要事項!D3</f>
        <v>0</v>
      </c>
      <c r="E9" s="467"/>
      <c r="F9" s="467"/>
      <c r="G9" s="467"/>
      <c r="H9" s="220"/>
    </row>
    <row r="10" spans="2:10" ht="37.5" customHeight="1" thickBot="1" x14ac:dyDescent="0.2">
      <c r="B10" s="465" t="s">
        <v>102</v>
      </c>
      <c r="C10" s="466"/>
      <c r="D10" s="461">
        <f>申込必要事項!D6</f>
        <v>0</v>
      </c>
      <c r="E10" s="461"/>
      <c r="F10" s="461"/>
      <c r="G10" s="461"/>
      <c r="H10" s="124" t="s">
        <v>47</v>
      </c>
    </row>
    <row r="12" spans="2:10" ht="18" customHeight="1" x14ac:dyDescent="0.15">
      <c r="B12" s="471" t="s">
        <v>631</v>
      </c>
      <c r="C12" s="471"/>
      <c r="D12" s="471"/>
      <c r="E12" s="471"/>
      <c r="F12" s="471"/>
      <c r="G12" s="471"/>
      <c r="H12" s="471"/>
      <c r="I12" s="214"/>
      <c r="J12" s="214"/>
    </row>
    <row r="13" spans="2:10" ht="18" customHeight="1" x14ac:dyDescent="0.15">
      <c r="B13" s="471"/>
      <c r="C13" s="471"/>
      <c r="D13" s="471"/>
      <c r="E13" s="471"/>
      <c r="F13" s="471"/>
      <c r="G13" s="471"/>
      <c r="H13" s="471"/>
      <c r="I13" s="214"/>
      <c r="J13" s="214"/>
    </row>
    <row r="14" spans="2:10" ht="18" customHeight="1" x14ac:dyDescent="0.15">
      <c r="B14" s="471"/>
      <c r="C14" s="471"/>
      <c r="D14" s="471"/>
      <c r="E14" s="471"/>
      <c r="F14" s="471"/>
      <c r="G14" s="471"/>
      <c r="H14" s="471"/>
      <c r="I14" s="125"/>
      <c r="J14" s="125"/>
    </row>
    <row r="15" spans="2:10" ht="13.5" thickBot="1" x14ac:dyDescent="0.2">
      <c r="C15" s="216"/>
      <c r="D15" s="216"/>
      <c r="E15" s="216"/>
      <c r="F15" s="216"/>
      <c r="G15" s="216"/>
      <c r="H15" s="217"/>
      <c r="J15" s="216"/>
    </row>
    <row r="16" spans="2:10" ht="30" customHeight="1" thickTop="1" x14ac:dyDescent="0.15">
      <c r="B16" s="215" t="s">
        <v>136</v>
      </c>
      <c r="C16" s="248">
        <f>COUNTIF('（様式１）男一覧'!$AD$8:$AD$42,1)+COUNTIF('（様式１）女一覧'!$AC$8:$AC$42,1)</f>
        <v>0</v>
      </c>
      <c r="D16" s="213" t="s">
        <v>149</v>
      </c>
      <c r="E16" s="260" t="s">
        <v>151</v>
      </c>
      <c r="F16" s="289">
        <f>C16*1500</f>
        <v>0</v>
      </c>
      <c r="G16" s="262" t="s">
        <v>152</v>
      </c>
      <c r="H16" s="218"/>
      <c r="J16" s="216"/>
    </row>
    <row r="17" spans="1:10" ht="30" customHeight="1" x14ac:dyDescent="0.15">
      <c r="B17" s="256" t="s">
        <v>147</v>
      </c>
      <c r="C17" s="257">
        <f>COUNTIF('（様式１）男一覧'!$AD$8:$AD$42,2)+COUNTIF('（様式１）女一覧'!$AC$8:$AC$42,2)</f>
        <v>0</v>
      </c>
      <c r="D17" s="258" t="s">
        <v>149</v>
      </c>
      <c r="E17" s="261" t="s">
        <v>151</v>
      </c>
      <c r="F17" s="290">
        <f>C17*2000</f>
        <v>0</v>
      </c>
      <c r="G17" s="263" t="s">
        <v>152</v>
      </c>
      <c r="H17" s="259"/>
      <c r="J17" s="216"/>
    </row>
    <row r="18" spans="1:10" ht="30" hidden="1" customHeight="1" x14ac:dyDescent="0.15">
      <c r="B18" s="286" t="s">
        <v>158</v>
      </c>
      <c r="C18" s="287">
        <f>SUM('（様式４）人数'!C26:C40,'（様式４）人数'!F26:F40)</f>
        <v>0</v>
      </c>
      <c r="D18" s="288" t="s">
        <v>150</v>
      </c>
      <c r="E18" s="261"/>
      <c r="F18" s="290"/>
      <c r="G18" s="263"/>
      <c r="H18" s="259"/>
      <c r="J18" s="216"/>
    </row>
    <row r="19" spans="1:10" ht="30" customHeight="1" x14ac:dyDescent="0.15">
      <c r="B19" s="256" t="s">
        <v>148</v>
      </c>
      <c r="C19" s="257">
        <f>'（様式４）人数'!$C$24+'（様式４）人数'!$C$25+'（様式４）人数'!$F$24+'（様式４）人数'!$F$25</f>
        <v>0</v>
      </c>
      <c r="D19" s="258" t="s">
        <v>137</v>
      </c>
      <c r="E19" s="261" t="s">
        <v>151</v>
      </c>
      <c r="F19" s="290">
        <f>C19*2000</f>
        <v>0</v>
      </c>
      <c r="G19" s="263" t="s">
        <v>152</v>
      </c>
      <c r="H19" s="259"/>
      <c r="J19" s="216"/>
    </row>
    <row r="20" spans="1:10" ht="44.25" customHeight="1" thickBot="1" x14ac:dyDescent="0.2">
      <c r="B20" s="459" t="s">
        <v>153</v>
      </c>
      <c r="C20" s="460"/>
      <c r="D20" s="460"/>
      <c r="E20" s="460"/>
      <c r="F20" s="249">
        <f>SUM(F16:F19)</f>
        <v>0</v>
      </c>
      <c r="G20" s="264" t="s">
        <v>152</v>
      </c>
      <c r="H20" s="219"/>
    </row>
    <row r="21" spans="1:10" ht="13.5" thickTop="1" x14ac:dyDescent="0.15"/>
    <row r="22" spans="1:10" ht="15" customHeight="1" thickBot="1" x14ac:dyDescent="0.2">
      <c r="A22" s="310"/>
      <c r="B22" s="310"/>
      <c r="C22" s="310"/>
      <c r="D22" s="468" t="s">
        <v>629</v>
      </c>
      <c r="E22" s="469"/>
      <c r="F22" s="469"/>
      <c r="G22" s="310"/>
      <c r="H22" s="310"/>
      <c r="I22" s="310"/>
    </row>
    <row r="23" spans="1:10" ht="24.75" customHeight="1" thickBot="1" x14ac:dyDescent="0.2"/>
    <row r="24" spans="1:10" ht="15" customHeight="1" x14ac:dyDescent="0.15">
      <c r="A24" s="312"/>
      <c r="B24" s="313"/>
      <c r="C24" s="313"/>
      <c r="D24" s="313"/>
      <c r="E24" s="313"/>
      <c r="F24" s="313"/>
      <c r="G24" s="313"/>
      <c r="H24" s="313"/>
      <c r="I24" s="314"/>
    </row>
    <row r="25" spans="1:10" ht="24.75" customHeight="1" x14ac:dyDescent="0.15">
      <c r="A25" s="315"/>
      <c r="B25" s="316"/>
      <c r="C25" s="456" t="s">
        <v>405</v>
      </c>
      <c r="D25" s="456"/>
      <c r="E25" s="456"/>
      <c r="F25" s="456"/>
      <c r="G25" s="316"/>
      <c r="H25" s="316"/>
      <c r="I25" s="317"/>
    </row>
    <row r="26" spans="1:10" ht="24.75" customHeight="1" x14ac:dyDescent="0.15">
      <c r="A26" s="315"/>
      <c r="B26" s="316"/>
      <c r="C26" s="316"/>
      <c r="D26" s="316"/>
      <c r="E26" s="316"/>
      <c r="F26" s="316"/>
      <c r="G26" s="316"/>
      <c r="H26" s="316"/>
      <c r="I26" s="317"/>
    </row>
    <row r="27" spans="1:10" ht="24.75" customHeight="1" x14ac:dyDescent="0.15">
      <c r="A27" s="315"/>
      <c r="B27" s="470">
        <f>申込必要事項!D4</f>
        <v>0</v>
      </c>
      <c r="C27" s="470"/>
      <c r="D27" s="470"/>
      <c r="E27" s="318" t="s">
        <v>630</v>
      </c>
      <c r="F27" s="318"/>
      <c r="G27" s="316"/>
      <c r="H27" s="316"/>
      <c r="I27" s="317"/>
    </row>
    <row r="28" spans="1:10" ht="24.75" customHeight="1" x14ac:dyDescent="0.15">
      <c r="A28" s="315"/>
      <c r="B28" s="316"/>
      <c r="C28" s="316"/>
      <c r="D28" s="316"/>
      <c r="E28" s="316"/>
      <c r="F28" s="316"/>
      <c r="G28" s="316"/>
      <c r="H28" s="316"/>
      <c r="I28" s="317"/>
    </row>
    <row r="29" spans="1:10" ht="24.75" customHeight="1" x14ac:dyDescent="0.15">
      <c r="A29" s="315"/>
      <c r="B29" s="316"/>
      <c r="C29" s="457">
        <f>F20</f>
        <v>0</v>
      </c>
      <c r="D29" s="457"/>
      <c r="E29" s="457"/>
      <c r="F29" s="457"/>
      <c r="G29" s="316"/>
      <c r="H29" s="316"/>
      <c r="I29" s="317"/>
    </row>
    <row r="30" spans="1:10" ht="24.75" customHeight="1" x14ac:dyDescent="0.15">
      <c r="A30" s="315"/>
      <c r="B30" s="316"/>
      <c r="C30" s="316"/>
      <c r="D30" s="316"/>
      <c r="E30" s="316"/>
      <c r="F30" s="316"/>
      <c r="G30" s="316"/>
      <c r="H30" s="316"/>
      <c r="I30" s="317"/>
    </row>
    <row r="31" spans="1:10" ht="24.75" customHeight="1" x14ac:dyDescent="0.15">
      <c r="A31" s="315"/>
      <c r="B31" s="319" t="s">
        <v>644</v>
      </c>
      <c r="C31" s="316"/>
      <c r="D31" s="316"/>
      <c r="E31" s="316"/>
      <c r="F31" s="316"/>
      <c r="G31" s="316"/>
      <c r="H31" s="316"/>
      <c r="I31" s="317"/>
    </row>
    <row r="32" spans="1:10" ht="24.75" customHeight="1" x14ac:dyDescent="0.15">
      <c r="A32" s="315"/>
      <c r="B32" s="319" t="str">
        <f>"　　　　１種目参加料　￥１５００×（ "&amp;C16&amp;" ）名"</f>
        <v>　　　　１種目参加料　￥１５００×（ 0 ）名</v>
      </c>
      <c r="C32" s="316"/>
      <c r="D32" s="316"/>
      <c r="E32" s="316"/>
      <c r="F32" s="316"/>
      <c r="G32" s="316"/>
      <c r="H32" s="316"/>
      <c r="I32" s="317"/>
    </row>
    <row r="33" spans="1:9" ht="24.75" customHeight="1" x14ac:dyDescent="0.15">
      <c r="A33" s="315"/>
      <c r="B33" s="319" t="str">
        <f>"　　　　２種目参加料　￥２０００×（ "&amp;C17&amp;" ）名"</f>
        <v>　　　　２種目参加料　￥２０００×（ 0 ）名</v>
      </c>
      <c r="C33" s="316"/>
      <c r="D33" s="316"/>
      <c r="E33" s="316"/>
      <c r="F33" s="316"/>
      <c r="G33" s="316"/>
      <c r="H33" s="316"/>
      <c r="I33" s="317"/>
    </row>
    <row r="34" spans="1:9" ht="24.75" customHeight="1" x14ac:dyDescent="0.15">
      <c r="A34" s="315"/>
      <c r="B34" s="319" t="str">
        <f>"　　　　リレー参加料　￥２０００×（ "&amp;C18&amp;" ）チーム"</f>
        <v>　　　　リレー参加料　￥２０００×（ 0 ）チーム</v>
      </c>
      <c r="C34" s="316"/>
      <c r="D34" s="316"/>
      <c r="E34" s="316"/>
      <c r="F34" s="316"/>
      <c r="G34" s="316"/>
      <c r="H34" s="316"/>
      <c r="I34" s="317"/>
    </row>
    <row r="35" spans="1:9" ht="24.75" customHeight="1" x14ac:dyDescent="0.15">
      <c r="A35" s="315"/>
      <c r="B35" s="319" t="s">
        <v>408</v>
      </c>
      <c r="C35" s="316"/>
      <c r="D35" s="316"/>
      <c r="E35" s="316"/>
      <c r="F35" s="316"/>
      <c r="G35" s="316"/>
      <c r="H35" s="316"/>
      <c r="I35" s="317"/>
    </row>
    <row r="36" spans="1:9" ht="24.75" customHeight="1" x14ac:dyDescent="0.15">
      <c r="A36" s="315"/>
      <c r="B36" s="316"/>
      <c r="C36" s="316"/>
      <c r="D36" s="316"/>
      <c r="E36" s="316"/>
      <c r="F36" s="316"/>
      <c r="G36" s="316"/>
      <c r="H36" s="316"/>
      <c r="I36" s="317"/>
    </row>
    <row r="37" spans="1:9" ht="18" customHeight="1" x14ac:dyDescent="0.15">
      <c r="A37" s="315"/>
      <c r="B37" s="455">
        <v>44418</v>
      </c>
      <c r="C37" s="455"/>
      <c r="D37" s="316"/>
      <c r="E37" s="316"/>
      <c r="F37" s="319" t="s">
        <v>406</v>
      </c>
      <c r="G37" s="316"/>
      <c r="H37" s="316"/>
      <c r="I37" s="317"/>
    </row>
    <row r="38" spans="1:9" ht="18" customHeight="1" x14ac:dyDescent="0.15">
      <c r="A38" s="315"/>
      <c r="B38" s="316"/>
      <c r="C38" s="316"/>
      <c r="D38" s="316"/>
      <c r="E38" s="316"/>
      <c r="F38" s="319" t="s">
        <v>407</v>
      </c>
      <c r="G38" s="316"/>
      <c r="H38" s="216"/>
      <c r="I38" s="317"/>
    </row>
    <row r="39" spans="1:9" ht="14.25" thickBot="1" x14ac:dyDescent="0.2">
      <c r="A39" s="320"/>
      <c r="B39" s="321"/>
      <c r="C39" s="321"/>
      <c r="D39" s="321"/>
      <c r="E39" s="321"/>
      <c r="F39" s="321"/>
      <c r="G39" s="321"/>
      <c r="H39" s="321"/>
      <c r="I39" s="322"/>
    </row>
    <row r="40" spans="1:9" ht="13.5" x14ac:dyDescent="0.15">
      <c r="A40" s="311"/>
      <c r="D40" s="311"/>
      <c r="E40" s="311"/>
      <c r="F40" s="311"/>
      <c r="G40" s="311"/>
      <c r="H40" s="311"/>
      <c r="I40" s="311"/>
    </row>
    <row r="41" spans="1:9" ht="13.5" x14ac:dyDescent="0.15">
      <c r="A41" s="311"/>
      <c r="B41" s="311"/>
      <c r="C41" s="311"/>
      <c r="D41" s="311"/>
      <c r="E41" s="311"/>
      <c r="F41" s="311"/>
      <c r="G41" s="311"/>
      <c r="H41" s="311"/>
      <c r="I41" s="311"/>
    </row>
    <row r="42" spans="1:9" ht="13.5" x14ac:dyDescent="0.15">
      <c r="A42" s="311"/>
      <c r="B42" s="311"/>
      <c r="C42" s="311"/>
      <c r="D42" s="311"/>
      <c r="E42" s="311"/>
      <c r="F42" s="311"/>
      <c r="G42" s="311"/>
      <c r="H42" s="311"/>
      <c r="I42" s="311"/>
    </row>
    <row r="43" spans="1:9" ht="13.5" x14ac:dyDescent="0.15">
      <c r="A43" s="311"/>
      <c r="B43" s="311"/>
      <c r="C43" s="311"/>
      <c r="D43" s="311"/>
      <c r="E43" s="311"/>
      <c r="F43" s="311"/>
      <c r="G43" s="311"/>
      <c r="H43" s="311"/>
      <c r="I43" s="311"/>
    </row>
  </sheetData>
  <sheetProtection sheet="1" selectLockedCells="1" selectUnlockedCells="1"/>
  <mergeCells count="14">
    <mergeCell ref="B37:C37"/>
    <mergeCell ref="C25:F25"/>
    <mergeCell ref="C29:F29"/>
    <mergeCell ref="B4:H4"/>
    <mergeCell ref="B5:H5"/>
    <mergeCell ref="B20:E20"/>
    <mergeCell ref="D10:G10"/>
    <mergeCell ref="B7:H7"/>
    <mergeCell ref="B9:C9"/>
    <mergeCell ref="B10:C10"/>
    <mergeCell ref="D9:G9"/>
    <mergeCell ref="D22:F22"/>
    <mergeCell ref="B27:D27"/>
    <mergeCell ref="B12:H14"/>
  </mergeCells>
  <phoneticPr fontId="54"/>
  <conditionalFormatting sqref="D9:H9">
    <cfRule type="expression" dxfId="1" priority="4" stopIfTrue="1">
      <formula>NOT(ISERROR(SEARCH("0",D9)))</formula>
    </cfRule>
  </conditionalFormatting>
  <conditionalFormatting sqref="D10:G10">
    <cfRule type="expression" dxfId="0" priority="1" stopIfTrue="1">
      <formula>NOT(ISERROR(SEARCH("0",D9)))</formula>
    </cfRule>
  </conditionalFormatting>
  <printOptions horizontalCentered="1"/>
  <pageMargins left="0.7895833333333333" right="0.7895833333333333" top="0.7895833333333333" bottom="0.7895833333333333" header="0" footer="0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1"/>
  </sheetPr>
  <dimension ref="A1:AA37"/>
  <sheetViews>
    <sheetView showGridLines="0" tabSelected="1" workbookViewId="0">
      <pane ySplit="16" topLeftCell="A17" activePane="bottomLeft" state="frozenSplit"/>
      <selection pane="bottomLeft" activeCell="D12" sqref="D12"/>
    </sheetView>
  </sheetViews>
  <sheetFormatPr defaultColWidth="8.875" defaultRowHeight="13.5" x14ac:dyDescent="0.15"/>
  <cols>
    <col min="1" max="1" width="11" style="21" bestFit="1" customWidth="1"/>
    <col min="2" max="2" width="12.625" style="21" customWidth="1"/>
    <col min="3" max="3" width="11.125" style="21" customWidth="1"/>
    <col min="4" max="6" width="27.375" style="21" customWidth="1"/>
    <col min="7" max="24" width="8.875" style="21"/>
    <col min="25" max="25" width="16.25" style="21" bestFit="1" customWidth="1"/>
    <col min="26" max="16384" width="8.875" style="21"/>
  </cols>
  <sheetData>
    <row r="1" spans="1:27" ht="27.75" customHeight="1" x14ac:dyDescent="0.15">
      <c r="A1" s="377" t="s">
        <v>626</v>
      </c>
      <c r="B1" s="377"/>
      <c r="C1" s="377"/>
      <c r="D1" s="377"/>
      <c r="E1" s="377"/>
      <c r="F1" s="377"/>
    </row>
    <row r="2" spans="1:27" ht="12" customHeight="1" x14ac:dyDescent="0.15">
      <c r="A2" s="22"/>
      <c r="B2" s="22"/>
      <c r="C2" s="22"/>
      <c r="D2" s="22"/>
      <c r="E2" s="23"/>
      <c r="F2" s="23"/>
    </row>
    <row r="3" spans="1:27" ht="26.25" customHeight="1" x14ac:dyDescent="0.15">
      <c r="B3" s="24" t="s">
        <v>36</v>
      </c>
      <c r="C3" s="25" t="s">
        <v>37</v>
      </c>
      <c r="D3" s="26"/>
      <c r="E3" s="27" t="s">
        <v>135</v>
      </c>
    </row>
    <row r="4" spans="1:27" s="20" customFormat="1" ht="29.25" customHeight="1" x14ac:dyDescent="0.15">
      <c r="B4" s="24" t="s">
        <v>36</v>
      </c>
      <c r="C4" s="25" t="s">
        <v>38</v>
      </c>
      <c r="D4" s="67"/>
      <c r="E4" s="27" t="s">
        <v>135</v>
      </c>
    </row>
    <row r="5" spans="1:27" s="20" customFormat="1" ht="11.25" customHeight="1" x14ac:dyDescent="0.15">
      <c r="A5" s="28"/>
      <c r="B5" s="28"/>
      <c r="C5" s="29"/>
      <c r="D5" s="29"/>
      <c r="E5" s="29"/>
    </row>
    <row r="6" spans="1:27" ht="24" customHeight="1" x14ac:dyDescent="0.15">
      <c r="A6" s="378" t="s">
        <v>39</v>
      </c>
      <c r="B6" s="378"/>
      <c r="C6" s="30" t="s">
        <v>40</v>
      </c>
      <c r="D6" s="26"/>
    </row>
    <row r="7" spans="1:27" ht="24" customHeight="1" x14ac:dyDescent="0.15">
      <c r="A7" s="31"/>
      <c r="B7" s="31"/>
      <c r="C7" s="30" t="s">
        <v>41</v>
      </c>
      <c r="D7" s="26"/>
    </row>
    <row r="8" spans="1:27" x14ac:dyDescent="0.15">
      <c r="D8" s="20"/>
    </row>
    <row r="9" spans="1:27" ht="24" customHeight="1" x14ac:dyDescent="0.15">
      <c r="A9" s="379" t="s">
        <v>42</v>
      </c>
      <c r="B9" s="379"/>
      <c r="C9" s="30" t="s">
        <v>40</v>
      </c>
      <c r="D9" s="26"/>
      <c r="E9" s="26"/>
      <c r="F9" s="26"/>
    </row>
    <row r="10" spans="1:27" x14ac:dyDescent="0.15">
      <c r="D10" s="20"/>
    </row>
    <row r="11" spans="1:27" ht="17.25" x14ac:dyDescent="0.15">
      <c r="D11" s="32" t="s">
        <v>43</v>
      </c>
      <c r="E11" s="255" t="s">
        <v>146</v>
      </c>
    </row>
    <row r="16" spans="1:27" x14ac:dyDescent="0.15">
      <c r="AA16" s="20"/>
    </row>
    <row r="17" spans="25:26" x14ac:dyDescent="0.15">
      <c r="Y17" s="21" t="s">
        <v>116</v>
      </c>
      <c r="Z17" s="21" t="s">
        <v>172</v>
      </c>
    </row>
    <row r="18" spans="25:26" x14ac:dyDescent="0.15">
      <c r="Y18" s="21" t="s">
        <v>117</v>
      </c>
      <c r="Z18" s="21" t="s">
        <v>175</v>
      </c>
    </row>
    <row r="19" spans="25:26" x14ac:dyDescent="0.15">
      <c r="Y19" s="21" t="s">
        <v>118</v>
      </c>
      <c r="Z19" s="21" t="s">
        <v>185</v>
      </c>
    </row>
    <row r="20" spans="25:26" x14ac:dyDescent="0.15">
      <c r="Y20" s="21" t="s">
        <v>119</v>
      </c>
      <c r="Z20" s="21" t="s">
        <v>254</v>
      </c>
    </row>
    <row r="21" spans="25:26" x14ac:dyDescent="0.15">
      <c r="Y21" s="21" t="s">
        <v>120</v>
      </c>
      <c r="Z21" s="21" t="s">
        <v>238</v>
      </c>
    </row>
    <row r="22" spans="25:26" x14ac:dyDescent="0.15">
      <c r="Y22" s="21" t="s">
        <v>134</v>
      </c>
      <c r="Z22" s="21" t="s">
        <v>259</v>
      </c>
    </row>
    <row r="23" spans="25:26" x14ac:dyDescent="0.15">
      <c r="Y23" s="21" t="s">
        <v>121</v>
      </c>
      <c r="Z23" s="21" t="s">
        <v>409</v>
      </c>
    </row>
    <row r="24" spans="25:26" x14ac:dyDescent="0.15">
      <c r="Y24" s="21" t="s">
        <v>122</v>
      </c>
      <c r="Z24" s="21" t="s">
        <v>349</v>
      </c>
    </row>
    <row r="25" spans="25:26" x14ac:dyDescent="0.15">
      <c r="Y25" s="21" t="s">
        <v>123</v>
      </c>
      <c r="Z25" s="21" t="s">
        <v>203</v>
      </c>
    </row>
    <row r="26" spans="25:26" x14ac:dyDescent="0.15">
      <c r="Y26" s="21" t="s">
        <v>124</v>
      </c>
      <c r="Z26" s="21" t="s">
        <v>194</v>
      </c>
    </row>
    <row r="27" spans="25:26" x14ac:dyDescent="0.15">
      <c r="Y27" s="21" t="s">
        <v>125</v>
      </c>
      <c r="Z27" s="21" t="s">
        <v>264</v>
      </c>
    </row>
    <row r="28" spans="25:26" x14ac:dyDescent="0.15">
      <c r="Y28" s="21" t="s">
        <v>126</v>
      </c>
      <c r="Z28" s="21" t="s">
        <v>206</v>
      </c>
    </row>
    <row r="29" spans="25:26" x14ac:dyDescent="0.15">
      <c r="Y29" s="21" t="s">
        <v>127</v>
      </c>
      <c r="Z29" s="21" t="s">
        <v>211</v>
      </c>
    </row>
    <row r="30" spans="25:26" x14ac:dyDescent="0.15">
      <c r="Y30" s="20" t="s">
        <v>164</v>
      </c>
      <c r="Z30" s="21" t="s">
        <v>199</v>
      </c>
    </row>
    <row r="31" spans="25:26" x14ac:dyDescent="0.15">
      <c r="Y31" s="21" t="s">
        <v>128</v>
      </c>
      <c r="Z31" s="21" t="s">
        <v>265</v>
      </c>
    </row>
    <row r="32" spans="25:26" x14ac:dyDescent="0.15">
      <c r="Y32" s="21" t="s">
        <v>129</v>
      </c>
      <c r="Z32" s="21" t="s">
        <v>228</v>
      </c>
    </row>
    <row r="33" spans="25:26" x14ac:dyDescent="0.15">
      <c r="Y33" s="21" t="s">
        <v>130</v>
      </c>
      <c r="Z33" s="21" t="s">
        <v>229</v>
      </c>
    </row>
    <row r="34" spans="25:26" x14ac:dyDescent="0.15">
      <c r="Y34" s="21" t="s">
        <v>131</v>
      </c>
      <c r="Z34" s="21" t="s">
        <v>382</v>
      </c>
    </row>
    <row r="35" spans="25:26" x14ac:dyDescent="0.15">
      <c r="Y35" s="21" t="s">
        <v>132</v>
      </c>
      <c r="Z35" s="21" t="s">
        <v>272</v>
      </c>
    </row>
    <row r="36" spans="25:26" x14ac:dyDescent="0.15">
      <c r="Y36" s="21" t="s">
        <v>133</v>
      </c>
      <c r="Z36" s="21" t="s">
        <v>277</v>
      </c>
    </row>
    <row r="37" spans="25:26" x14ac:dyDescent="0.15">
      <c r="Y37" s="20"/>
      <c r="Z37" s="20"/>
    </row>
  </sheetData>
  <mergeCells count="3">
    <mergeCell ref="A1:F1"/>
    <mergeCell ref="A6:B6"/>
    <mergeCell ref="A9:B9"/>
  </mergeCells>
  <phoneticPr fontId="54"/>
  <dataValidations count="2">
    <dataValidation type="list" allowBlank="1" showInputMessage="1" showErrorMessage="1" sqref="D3">
      <formula1>$Y$17:$Y$37</formula1>
    </dataValidation>
    <dataValidation type="list" allowBlank="1" showInputMessage="1" showErrorMessage="1" sqref="D4">
      <formula1>$Z$17:$Z$37</formula1>
    </dataValidation>
  </dataValidations>
  <hyperlinks>
    <hyperlink ref="E11" r:id="rId1"/>
  </hyperlinks>
  <pageMargins left="0.69930555555555551" right="0.69930555555555551" top="0.75" bottom="0.75" header="0.3" footer="0.3"/>
  <pageSetup paperSize="9" scale="70" orientation="portrait" horizontalDpi="4294967292" verticalDpi="4294967292" r:id="rId2"/>
  <headerFooter alignWithMargins="0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L302"/>
  <sheetViews>
    <sheetView topLeftCell="A136" zoomScaleSheetLayoutView="100" workbookViewId="0">
      <selection activeCell="H108" sqref="H108"/>
    </sheetView>
  </sheetViews>
  <sheetFormatPr defaultColWidth="8" defaultRowHeight="13.5" customHeight="1" x14ac:dyDescent="0.15"/>
  <cols>
    <col min="1" max="1" width="5.375" style="136" customWidth="1"/>
    <col min="2" max="2" width="5.875" style="136" customWidth="1"/>
    <col min="3" max="5" width="11.375" style="137" customWidth="1"/>
    <col min="6" max="6" width="4.625" style="138" customWidth="1"/>
    <col min="7" max="7" width="7.5" style="137" customWidth="1"/>
    <col min="8" max="8" width="5.25" style="136" customWidth="1"/>
    <col min="9" max="9" width="5.875" style="136" customWidth="1"/>
    <col min="10" max="11" width="9.625" style="136" customWidth="1"/>
    <col min="12" max="12" width="11.375" style="136" customWidth="1"/>
    <col min="13" max="13" width="4.625" style="136" customWidth="1"/>
    <col min="14" max="14" width="4.375" style="137" customWidth="1"/>
    <col min="15" max="246" width="8" style="137" customWidth="1"/>
    <col min="247" max="16384" width="8" style="292"/>
  </cols>
  <sheetData>
    <row r="1" spans="1:13" s="137" customFormat="1" ht="18.75" customHeight="1" x14ac:dyDescent="0.15">
      <c r="A1" s="145" t="s">
        <v>74</v>
      </c>
      <c r="B1" s="145"/>
      <c r="C1" s="146"/>
      <c r="D1" s="146"/>
      <c r="E1" s="146"/>
      <c r="F1" s="147"/>
      <c r="H1" s="136" t="s">
        <v>86</v>
      </c>
    </row>
    <row r="2" spans="1:13" s="137" customFormat="1" ht="13.5" customHeight="1" x14ac:dyDescent="0.15">
      <c r="A2" s="139"/>
      <c r="B2" s="140" t="s">
        <v>8</v>
      </c>
      <c r="C2" s="141" t="s">
        <v>84</v>
      </c>
      <c r="D2" s="141"/>
      <c r="E2" s="141" t="s">
        <v>111</v>
      </c>
      <c r="F2" s="141" t="s">
        <v>12</v>
      </c>
      <c r="H2" s="139"/>
      <c r="I2" s="140" t="s">
        <v>8</v>
      </c>
      <c r="J2" s="141" t="s">
        <v>84</v>
      </c>
      <c r="K2" s="141"/>
      <c r="L2" s="141" t="s">
        <v>111</v>
      </c>
      <c r="M2" s="141" t="s">
        <v>12</v>
      </c>
    </row>
    <row r="3" spans="1:13" s="137" customFormat="1" ht="13.5" customHeight="1" x14ac:dyDescent="0.15">
      <c r="A3" s="139">
        <v>1</v>
      </c>
      <c r="B3" s="139">
        <v>401</v>
      </c>
      <c r="C3" s="142"/>
      <c r="D3" s="142"/>
      <c r="E3" s="142"/>
      <c r="F3" s="141"/>
      <c r="H3" s="139">
        <v>1</v>
      </c>
      <c r="I3" s="139">
        <v>401</v>
      </c>
      <c r="J3" s="142" t="s">
        <v>395</v>
      </c>
      <c r="K3" s="142" t="s">
        <v>396</v>
      </c>
      <c r="L3" s="142" t="s">
        <v>172</v>
      </c>
      <c r="M3" s="141">
        <v>2</v>
      </c>
    </row>
    <row r="4" spans="1:13" s="137" customFormat="1" ht="13.5" customHeight="1" x14ac:dyDescent="0.15">
      <c r="A4" s="139">
        <v>2</v>
      </c>
      <c r="B4" s="139">
        <v>402</v>
      </c>
      <c r="C4" s="142"/>
      <c r="D4" s="142"/>
      <c r="E4" s="142"/>
      <c r="F4" s="141"/>
      <c r="H4" s="139">
        <v>2</v>
      </c>
      <c r="I4" s="139">
        <v>402</v>
      </c>
      <c r="J4" s="142" t="s">
        <v>397</v>
      </c>
      <c r="K4" s="142" t="s">
        <v>398</v>
      </c>
      <c r="L4" s="142" t="s">
        <v>172</v>
      </c>
      <c r="M4" s="141">
        <v>2</v>
      </c>
    </row>
    <row r="5" spans="1:13" s="137" customFormat="1" ht="13.5" customHeight="1" x14ac:dyDescent="0.15">
      <c r="A5" s="139">
        <v>3</v>
      </c>
      <c r="B5" s="139">
        <v>403</v>
      </c>
      <c r="C5" s="142"/>
      <c r="D5" s="142"/>
      <c r="E5" s="142"/>
      <c r="F5" s="141"/>
      <c r="H5" s="139">
        <v>3</v>
      </c>
      <c r="I5" s="139">
        <v>403</v>
      </c>
      <c r="J5" s="142"/>
      <c r="K5" s="142"/>
      <c r="L5" s="142"/>
      <c r="M5" s="141"/>
    </row>
    <row r="6" spans="1:13" s="137" customFormat="1" ht="13.5" customHeight="1" x14ac:dyDescent="0.15">
      <c r="A6" s="139">
        <v>4</v>
      </c>
      <c r="B6" s="139">
        <v>404</v>
      </c>
      <c r="C6" s="142" t="s">
        <v>173</v>
      </c>
      <c r="D6" s="142" t="s">
        <v>174</v>
      </c>
      <c r="E6" s="142" t="s">
        <v>172</v>
      </c>
      <c r="F6" s="141">
        <v>2</v>
      </c>
      <c r="H6" s="139">
        <v>4</v>
      </c>
      <c r="I6" s="139">
        <v>404</v>
      </c>
      <c r="J6" s="142"/>
      <c r="K6" s="142"/>
      <c r="L6" s="142"/>
      <c r="M6" s="141"/>
    </row>
    <row r="7" spans="1:13" s="137" customFormat="1" ht="13.5" customHeight="1" x14ac:dyDescent="0.15">
      <c r="A7" s="139">
        <v>5</v>
      </c>
      <c r="B7" s="139">
        <v>405</v>
      </c>
      <c r="C7" s="142" t="s">
        <v>410</v>
      </c>
      <c r="D7" s="142" t="s">
        <v>316</v>
      </c>
      <c r="E7" s="142" t="s">
        <v>172</v>
      </c>
      <c r="F7" s="141">
        <v>2</v>
      </c>
      <c r="H7" s="139">
        <v>5</v>
      </c>
      <c r="I7" s="139">
        <v>405</v>
      </c>
      <c r="J7" s="142"/>
      <c r="K7" s="142"/>
      <c r="L7" s="142"/>
      <c r="M7" s="141"/>
    </row>
    <row r="8" spans="1:13" s="137" customFormat="1" ht="13.5" customHeight="1" x14ac:dyDescent="0.15">
      <c r="A8" s="139">
        <v>6</v>
      </c>
      <c r="B8" s="139">
        <v>406</v>
      </c>
      <c r="C8" s="142" t="s">
        <v>312</v>
      </c>
      <c r="D8" s="142" t="s">
        <v>313</v>
      </c>
      <c r="E8" s="142" t="s">
        <v>172</v>
      </c>
      <c r="F8" s="141">
        <v>2</v>
      </c>
      <c r="H8" s="139">
        <v>6</v>
      </c>
      <c r="I8" s="139">
        <v>406</v>
      </c>
      <c r="J8" s="142" t="s">
        <v>332</v>
      </c>
      <c r="K8" s="142" t="s">
        <v>333</v>
      </c>
      <c r="L8" s="142" t="s">
        <v>172</v>
      </c>
      <c r="M8" s="141">
        <v>2</v>
      </c>
    </row>
    <row r="9" spans="1:13" s="137" customFormat="1" ht="13.5" customHeight="1" x14ac:dyDescent="0.15">
      <c r="A9" s="139">
        <v>7</v>
      </c>
      <c r="B9" s="139">
        <v>407</v>
      </c>
      <c r="C9" s="142" t="s">
        <v>314</v>
      </c>
      <c r="D9" s="144" t="s">
        <v>315</v>
      </c>
      <c r="E9" s="144" t="s">
        <v>172</v>
      </c>
      <c r="F9" s="141">
        <v>2</v>
      </c>
      <c r="H9" s="139">
        <v>7</v>
      </c>
      <c r="I9" s="139">
        <v>407</v>
      </c>
      <c r="J9" s="142" t="s">
        <v>334</v>
      </c>
      <c r="K9" s="142" t="s">
        <v>335</v>
      </c>
      <c r="L9" s="142" t="s">
        <v>172</v>
      </c>
      <c r="M9" s="141">
        <v>2</v>
      </c>
    </row>
    <row r="10" spans="1:13" s="137" customFormat="1" ht="13.5" customHeight="1" x14ac:dyDescent="0.15">
      <c r="A10" s="139">
        <v>8</v>
      </c>
      <c r="B10" s="139">
        <v>408</v>
      </c>
      <c r="C10" s="142" t="s">
        <v>317</v>
      </c>
      <c r="D10" s="144" t="s">
        <v>318</v>
      </c>
      <c r="E10" s="144" t="s">
        <v>172</v>
      </c>
      <c r="F10" s="141">
        <v>2</v>
      </c>
      <c r="H10" s="139">
        <v>8</v>
      </c>
      <c r="I10" s="139">
        <v>408</v>
      </c>
      <c r="J10" s="142" t="s">
        <v>336</v>
      </c>
      <c r="K10" s="142" t="s">
        <v>337</v>
      </c>
      <c r="L10" s="142" t="s">
        <v>172</v>
      </c>
      <c r="M10" s="141">
        <v>2</v>
      </c>
    </row>
    <row r="11" spans="1:13" s="137" customFormat="1" ht="13.5" customHeight="1" x14ac:dyDescent="0.15">
      <c r="A11" s="139">
        <v>9</v>
      </c>
      <c r="B11" s="139">
        <v>409</v>
      </c>
      <c r="C11" s="142" t="s">
        <v>319</v>
      </c>
      <c r="D11" s="144" t="s">
        <v>320</v>
      </c>
      <c r="E11" s="144" t="s">
        <v>172</v>
      </c>
      <c r="F11" s="141">
        <v>2</v>
      </c>
      <c r="H11" s="139">
        <v>9</v>
      </c>
      <c r="I11" s="139">
        <v>409</v>
      </c>
      <c r="J11" s="142" t="s">
        <v>553</v>
      </c>
      <c r="K11" s="142" t="s">
        <v>554</v>
      </c>
      <c r="L11" s="142" t="s">
        <v>172</v>
      </c>
      <c r="M11" s="141">
        <v>1</v>
      </c>
    </row>
    <row r="12" spans="1:13" s="137" customFormat="1" ht="13.5" customHeight="1" x14ac:dyDescent="0.15">
      <c r="A12" s="139">
        <v>10</v>
      </c>
      <c r="B12" s="139">
        <v>410</v>
      </c>
      <c r="C12" s="142" t="s">
        <v>310</v>
      </c>
      <c r="D12" s="144" t="s">
        <v>311</v>
      </c>
      <c r="E12" s="144" t="s">
        <v>172</v>
      </c>
      <c r="F12" s="141">
        <v>2</v>
      </c>
      <c r="H12" s="139">
        <v>10</v>
      </c>
      <c r="I12" s="139">
        <v>410</v>
      </c>
      <c r="J12" s="142"/>
      <c r="K12" s="142"/>
      <c r="L12" s="142"/>
      <c r="M12" s="141"/>
    </row>
    <row r="13" spans="1:13" s="137" customFormat="1" ht="13.5" customHeight="1" x14ac:dyDescent="0.15">
      <c r="A13" s="139">
        <v>11</v>
      </c>
      <c r="B13" s="139">
        <v>411</v>
      </c>
      <c r="C13" s="142"/>
      <c r="D13" s="144"/>
      <c r="E13" s="144"/>
      <c r="F13" s="141"/>
      <c r="H13" s="139">
        <v>11</v>
      </c>
      <c r="I13" s="139">
        <v>411</v>
      </c>
      <c r="J13" s="142"/>
      <c r="K13" s="142"/>
      <c r="L13" s="142"/>
      <c r="M13" s="141"/>
    </row>
    <row r="14" spans="1:13" s="137" customFormat="1" ht="13.5" customHeight="1" x14ac:dyDescent="0.15">
      <c r="A14" s="139">
        <v>12</v>
      </c>
      <c r="B14" s="139">
        <v>412</v>
      </c>
      <c r="C14" s="142"/>
      <c r="D14" s="142"/>
      <c r="E14" s="142"/>
      <c r="F14" s="141"/>
      <c r="H14" s="139">
        <v>12</v>
      </c>
      <c r="I14" s="139">
        <v>412</v>
      </c>
      <c r="J14" s="142"/>
      <c r="K14" s="142"/>
      <c r="L14" s="142"/>
      <c r="M14" s="141"/>
    </row>
    <row r="15" spans="1:13" s="137" customFormat="1" ht="13.5" customHeight="1" x14ac:dyDescent="0.15">
      <c r="A15" s="139">
        <v>13</v>
      </c>
      <c r="B15" s="139">
        <v>413</v>
      </c>
      <c r="C15" s="142"/>
      <c r="D15" s="142"/>
      <c r="E15" s="142"/>
      <c r="F15" s="141"/>
      <c r="H15" s="139">
        <v>13</v>
      </c>
      <c r="I15" s="139">
        <v>413</v>
      </c>
      <c r="J15" s="142" t="s">
        <v>338</v>
      </c>
      <c r="K15" s="142" t="s">
        <v>339</v>
      </c>
      <c r="L15" s="142" t="s">
        <v>175</v>
      </c>
      <c r="M15" s="141">
        <v>2</v>
      </c>
    </row>
    <row r="16" spans="1:13" s="137" customFormat="1" ht="13.5" customHeight="1" x14ac:dyDescent="0.15">
      <c r="A16" s="139">
        <v>14</v>
      </c>
      <c r="B16" s="139">
        <v>414</v>
      </c>
      <c r="C16" s="142"/>
      <c r="D16" s="142"/>
      <c r="E16" s="142"/>
      <c r="F16" s="141"/>
      <c r="H16" s="139">
        <v>14</v>
      </c>
      <c r="I16" s="139">
        <v>414</v>
      </c>
      <c r="J16" s="142" t="s">
        <v>340</v>
      </c>
      <c r="K16" s="142" t="s">
        <v>341</v>
      </c>
      <c r="L16" s="142" t="s">
        <v>175</v>
      </c>
      <c r="M16" s="141">
        <v>2</v>
      </c>
    </row>
    <row r="17" spans="1:13" s="137" customFormat="1" ht="13.5" customHeight="1" x14ac:dyDescent="0.15">
      <c r="A17" s="139">
        <v>15</v>
      </c>
      <c r="B17" s="139">
        <v>415</v>
      </c>
      <c r="C17" s="142"/>
      <c r="D17" s="142"/>
      <c r="E17" s="142"/>
      <c r="F17" s="141"/>
      <c r="H17" s="139">
        <v>15</v>
      </c>
      <c r="I17" s="139">
        <v>415</v>
      </c>
      <c r="J17" s="142" t="s">
        <v>342</v>
      </c>
      <c r="K17" s="142" t="s">
        <v>343</v>
      </c>
      <c r="L17" s="142" t="s">
        <v>175</v>
      </c>
      <c r="M17" s="141">
        <v>2</v>
      </c>
    </row>
    <row r="18" spans="1:13" s="137" customFormat="1" ht="13.5" customHeight="1" x14ac:dyDescent="0.15">
      <c r="A18" s="139">
        <v>16</v>
      </c>
      <c r="B18" s="139">
        <v>416</v>
      </c>
      <c r="C18" s="142"/>
      <c r="D18" s="142"/>
      <c r="E18" s="142"/>
      <c r="F18" s="141"/>
      <c r="H18" s="139">
        <v>16</v>
      </c>
      <c r="I18" s="139">
        <v>416</v>
      </c>
      <c r="J18" s="142" t="s">
        <v>344</v>
      </c>
      <c r="K18" s="142" t="s">
        <v>345</v>
      </c>
      <c r="L18" s="142" t="s">
        <v>175</v>
      </c>
      <c r="M18" s="141">
        <v>2</v>
      </c>
    </row>
    <row r="19" spans="1:13" s="137" customFormat="1" ht="13.5" customHeight="1" x14ac:dyDescent="0.15">
      <c r="A19" s="139">
        <v>17</v>
      </c>
      <c r="B19" s="139">
        <v>417</v>
      </c>
      <c r="C19" s="142" t="s">
        <v>176</v>
      </c>
      <c r="D19" s="142" t="s">
        <v>177</v>
      </c>
      <c r="E19" s="142" t="s">
        <v>175</v>
      </c>
      <c r="F19" s="141">
        <v>2</v>
      </c>
      <c r="H19" s="139">
        <v>17</v>
      </c>
      <c r="I19" s="139">
        <v>417</v>
      </c>
      <c r="J19" s="142" t="s">
        <v>346</v>
      </c>
      <c r="K19" s="142" t="s">
        <v>347</v>
      </c>
      <c r="L19" s="142" t="s">
        <v>175</v>
      </c>
      <c r="M19" s="141">
        <v>2</v>
      </c>
    </row>
    <row r="20" spans="1:13" s="137" customFormat="1" ht="13.5" customHeight="1" x14ac:dyDescent="0.15">
      <c r="A20" s="139">
        <v>18</v>
      </c>
      <c r="B20" s="139">
        <v>418</v>
      </c>
      <c r="C20" s="142" t="s">
        <v>411</v>
      </c>
      <c r="D20" s="142" t="s">
        <v>178</v>
      </c>
      <c r="E20" s="142" t="s">
        <v>175</v>
      </c>
      <c r="F20" s="141">
        <v>2</v>
      </c>
      <c r="H20" s="139">
        <v>18</v>
      </c>
      <c r="I20" s="139">
        <v>418</v>
      </c>
      <c r="J20" s="142" t="s">
        <v>399</v>
      </c>
      <c r="K20" s="142" t="s">
        <v>400</v>
      </c>
      <c r="L20" s="142" t="s">
        <v>185</v>
      </c>
      <c r="M20" s="141">
        <v>2</v>
      </c>
    </row>
    <row r="21" spans="1:13" s="137" customFormat="1" ht="13.5" customHeight="1" x14ac:dyDescent="0.15">
      <c r="A21" s="139">
        <v>19</v>
      </c>
      <c r="B21" s="139">
        <v>419</v>
      </c>
      <c r="C21" s="142" t="s">
        <v>179</v>
      </c>
      <c r="D21" s="142" t="s">
        <v>180</v>
      </c>
      <c r="E21" s="142" t="s">
        <v>175</v>
      </c>
      <c r="F21" s="141">
        <v>2</v>
      </c>
      <c r="H21" s="139">
        <v>19</v>
      </c>
      <c r="I21" s="139">
        <v>419</v>
      </c>
      <c r="J21" s="142" t="s">
        <v>348</v>
      </c>
      <c r="K21" s="142" t="s">
        <v>555</v>
      </c>
      <c r="L21" s="142" t="s">
        <v>185</v>
      </c>
      <c r="M21" s="141">
        <v>2</v>
      </c>
    </row>
    <row r="22" spans="1:13" s="137" customFormat="1" ht="13.5" customHeight="1" x14ac:dyDescent="0.15">
      <c r="A22" s="139">
        <v>20</v>
      </c>
      <c r="B22" s="139">
        <v>420</v>
      </c>
      <c r="C22" s="142" t="s">
        <v>181</v>
      </c>
      <c r="D22" s="142" t="s">
        <v>182</v>
      </c>
      <c r="E22" s="142" t="s">
        <v>175</v>
      </c>
      <c r="F22" s="141">
        <v>2</v>
      </c>
      <c r="H22" s="139">
        <v>20</v>
      </c>
      <c r="I22" s="139">
        <v>420</v>
      </c>
      <c r="J22" s="142" t="s">
        <v>556</v>
      </c>
      <c r="K22" s="142" t="s">
        <v>350</v>
      </c>
      <c r="L22" s="142" t="s">
        <v>194</v>
      </c>
      <c r="M22" s="141">
        <v>2</v>
      </c>
    </row>
    <row r="23" spans="1:13" s="137" customFormat="1" ht="13.5" customHeight="1" x14ac:dyDescent="0.15">
      <c r="A23" s="139">
        <v>21</v>
      </c>
      <c r="B23" s="139">
        <v>421</v>
      </c>
      <c r="C23" s="142" t="s">
        <v>183</v>
      </c>
      <c r="D23" s="142" t="s">
        <v>184</v>
      </c>
      <c r="E23" s="142" t="s">
        <v>175</v>
      </c>
      <c r="F23" s="141">
        <v>2</v>
      </c>
      <c r="H23" s="139">
        <v>21</v>
      </c>
      <c r="I23" s="139">
        <v>421</v>
      </c>
      <c r="J23" s="142"/>
      <c r="K23" s="142"/>
      <c r="L23" s="142"/>
      <c r="M23" s="141"/>
    </row>
    <row r="24" spans="1:13" s="137" customFormat="1" ht="13.5" customHeight="1" x14ac:dyDescent="0.15">
      <c r="A24" s="139">
        <v>22</v>
      </c>
      <c r="B24" s="139">
        <v>422</v>
      </c>
      <c r="C24" s="142"/>
      <c r="D24" s="142"/>
      <c r="E24" s="142"/>
      <c r="F24" s="141"/>
      <c r="H24" s="139">
        <v>22</v>
      </c>
      <c r="I24" s="139">
        <v>422</v>
      </c>
      <c r="J24" s="142"/>
      <c r="K24" s="142"/>
      <c r="L24" s="142"/>
      <c r="M24" s="141"/>
    </row>
    <row r="25" spans="1:13" s="137" customFormat="1" ht="13.5" customHeight="1" x14ac:dyDescent="0.15">
      <c r="A25" s="139">
        <v>23</v>
      </c>
      <c r="B25" s="139">
        <v>423</v>
      </c>
      <c r="C25" s="142"/>
      <c r="D25" s="142"/>
      <c r="E25" s="142"/>
      <c r="F25" s="141"/>
      <c r="H25" s="139">
        <v>23</v>
      </c>
      <c r="I25" s="139">
        <v>423</v>
      </c>
      <c r="J25" s="142"/>
      <c r="K25" s="142"/>
      <c r="L25" s="142"/>
      <c r="M25" s="141"/>
    </row>
    <row r="26" spans="1:13" s="137" customFormat="1" ht="13.5" customHeight="1" x14ac:dyDescent="0.15">
      <c r="A26" s="139">
        <v>24</v>
      </c>
      <c r="B26" s="139">
        <v>424</v>
      </c>
      <c r="C26" s="142" t="s">
        <v>298</v>
      </c>
      <c r="D26" s="142" t="s">
        <v>299</v>
      </c>
      <c r="E26" s="142" t="s">
        <v>185</v>
      </c>
      <c r="F26" s="141">
        <v>2</v>
      </c>
      <c r="H26" s="139">
        <v>24</v>
      </c>
      <c r="I26" s="139">
        <v>424</v>
      </c>
      <c r="J26" s="142" t="s">
        <v>557</v>
      </c>
      <c r="K26" s="142" t="s">
        <v>558</v>
      </c>
      <c r="L26" s="142" t="s">
        <v>199</v>
      </c>
      <c r="M26" s="141">
        <v>2</v>
      </c>
    </row>
    <row r="27" spans="1:13" s="137" customFormat="1" ht="13.5" customHeight="1" x14ac:dyDescent="0.15">
      <c r="A27" s="139">
        <v>25</v>
      </c>
      <c r="B27" s="139">
        <v>425</v>
      </c>
      <c r="C27" s="142" t="s">
        <v>186</v>
      </c>
      <c r="D27" s="142" t="s">
        <v>187</v>
      </c>
      <c r="E27" s="142" t="s">
        <v>185</v>
      </c>
      <c r="F27" s="141">
        <v>2</v>
      </c>
      <c r="H27" s="139">
        <v>25</v>
      </c>
      <c r="I27" s="139">
        <v>425</v>
      </c>
      <c r="J27" s="142" t="s">
        <v>351</v>
      </c>
      <c r="K27" s="142" t="s">
        <v>352</v>
      </c>
      <c r="L27" s="142" t="s">
        <v>206</v>
      </c>
      <c r="M27" s="141">
        <v>2</v>
      </c>
    </row>
    <row r="28" spans="1:13" s="137" customFormat="1" ht="13.5" customHeight="1" x14ac:dyDescent="0.15">
      <c r="A28" s="139">
        <v>26</v>
      </c>
      <c r="B28" s="139">
        <v>426</v>
      </c>
      <c r="C28" s="142" t="s">
        <v>190</v>
      </c>
      <c r="D28" s="142" t="s">
        <v>191</v>
      </c>
      <c r="E28" s="142" t="s">
        <v>185</v>
      </c>
      <c r="F28" s="141">
        <v>2</v>
      </c>
      <c r="H28" s="139">
        <v>26</v>
      </c>
      <c r="I28" s="139">
        <v>426</v>
      </c>
      <c r="J28" s="142" t="s">
        <v>353</v>
      </c>
      <c r="K28" s="142" t="s">
        <v>354</v>
      </c>
      <c r="L28" s="142" t="s">
        <v>229</v>
      </c>
      <c r="M28" s="141">
        <v>2</v>
      </c>
    </row>
    <row r="29" spans="1:13" s="137" customFormat="1" ht="13.5" customHeight="1" x14ac:dyDescent="0.15">
      <c r="A29" s="139">
        <v>27</v>
      </c>
      <c r="B29" s="139">
        <v>427</v>
      </c>
      <c r="C29" s="142" t="s">
        <v>188</v>
      </c>
      <c r="D29" s="142" t="s">
        <v>189</v>
      </c>
      <c r="E29" s="142" t="s">
        <v>185</v>
      </c>
      <c r="F29" s="141">
        <v>2</v>
      </c>
      <c r="H29" s="139">
        <v>27</v>
      </c>
      <c r="I29" s="139">
        <v>427</v>
      </c>
      <c r="J29" s="142" t="s">
        <v>355</v>
      </c>
      <c r="K29" s="142" t="s">
        <v>356</v>
      </c>
      <c r="L29" s="142" t="s">
        <v>229</v>
      </c>
      <c r="M29" s="141">
        <v>2</v>
      </c>
    </row>
    <row r="30" spans="1:13" s="137" customFormat="1" ht="13.5" customHeight="1" x14ac:dyDescent="0.15">
      <c r="A30" s="139">
        <v>28</v>
      </c>
      <c r="B30" s="139">
        <v>428</v>
      </c>
      <c r="C30" s="142" t="s">
        <v>192</v>
      </c>
      <c r="D30" s="142" t="s">
        <v>193</v>
      </c>
      <c r="E30" s="142" t="s">
        <v>185</v>
      </c>
      <c r="F30" s="141">
        <v>2</v>
      </c>
      <c r="H30" s="139">
        <v>28</v>
      </c>
      <c r="I30" s="139">
        <v>428</v>
      </c>
      <c r="J30" s="142" t="s">
        <v>112</v>
      </c>
      <c r="K30" s="142" t="s">
        <v>112</v>
      </c>
      <c r="L30" s="142" t="s">
        <v>112</v>
      </c>
      <c r="M30" s="141" t="s">
        <v>112</v>
      </c>
    </row>
    <row r="31" spans="1:13" s="137" customFormat="1" ht="13.5" customHeight="1" x14ac:dyDescent="0.15">
      <c r="A31" s="139">
        <v>29</v>
      </c>
      <c r="B31" s="139">
        <v>429</v>
      </c>
      <c r="C31" s="142" t="s">
        <v>325</v>
      </c>
      <c r="D31" s="144" t="s">
        <v>326</v>
      </c>
      <c r="E31" s="144" t="s">
        <v>409</v>
      </c>
      <c r="F31" s="141">
        <v>2</v>
      </c>
      <c r="H31" s="139">
        <v>29</v>
      </c>
      <c r="I31" s="139">
        <v>429</v>
      </c>
      <c r="J31" s="142"/>
      <c r="K31" s="142"/>
      <c r="L31" s="142"/>
      <c r="M31" s="141"/>
    </row>
    <row r="32" spans="1:13" s="137" customFormat="1" ht="13.5" customHeight="1" x14ac:dyDescent="0.15">
      <c r="A32" s="139">
        <v>30</v>
      </c>
      <c r="B32" s="139">
        <v>430</v>
      </c>
      <c r="C32" s="142" t="s">
        <v>412</v>
      </c>
      <c r="D32" s="144" t="s">
        <v>329</v>
      </c>
      <c r="E32" s="144" t="s">
        <v>409</v>
      </c>
      <c r="F32" s="141">
        <v>2</v>
      </c>
      <c r="H32" s="139">
        <v>30</v>
      </c>
      <c r="I32" s="139">
        <v>430</v>
      </c>
      <c r="J32" s="142"/>
      <c r="K32" s="142"/>
      <c r="L32" s="142"/>
      <c r="M32" s="141"/>
    </row>
    <row r="33" spans="1:13" s="137" customFormat="1" ht="13.5" customHeight="1" x14ac:dyDescent="0.15">
      <c r="A33" s="139">
        <v>31</v>
      </c>
      <c r="B33" s="139">
        <v>431</v>
      </c>
      <c r="C33" s="142" t="s">
        <v>327</v>
      </c>
      <c r="D33" s="144" t="s">
        <v>328</v>
      </c>
      <c r="E33" s="144" t="s">
        <v>409</v>
      </c>
      <c r="F33" s="141">
        <v>2</v>
      </c>
      <c r="H33" s="139">
        <v>31</v>
      </c>
      <c r="I33" s="139">
        <v>431</v>
      </c>
      <c r="J33" s="142"/>
      <c r="K33" s="142"/>
      <c r="L33" s="142"/>
      <c r="M33" s="141"/>
    </row>
    <row r="34" spans="1:13" s="137" customFormat="1" ht="13.5" customHeight="1" x14ac:dyDescent="0.15">
      <c r="A34" s="139">
        <v>32</v>
      </c>
      <c r="B34" s="139">
        <v>432</v>
      </c>
      <c r="C34" s="142" t="s">
        <v>323</v>
      </c>
      <c r="D34" s="144" t="s">
        <v>324</v>
      </c>
      <c r="E34" s="144" t="s">
        <v>409</v>
      </c>
      <c r="F34" s="141">
        <v>2</v>
      </c>
      <c r="H34" s="139">
        <v>32</v>
      </c>
      <c r="I34" s="139">
        <v>432</v>
      </c>
      <c r="J34" s="142"/>
      <c r="K34" s="142"/>
      <c r="L34" s="142"/>
      <c r="M34" s="141"/>
    </row>
    <row r="35" spans="1:13" s="137" customFormat="1" ht="13.5" customHeight="1" x14ac:dyDescent="0.15">
      <c r="A35" s="139">
        <v>33</v>
      </c>
      <c r="B35" s="139">
        <v>433</v>
      </c>
      <c r="C35" s="142"/>
      <c r="D35" s="144"/>
      <c r="E35" s="144"/>
      <c r="F35" s="141"/>
      <c r="H35" s="139">
        <v>33</v>
      </c>
      <c r="I35" s="139">
        <v>433</v>
      </c>
      <c r="J35" s="144"/>
      <c r="K35" s="144"/>
      <c r="L35" s="144"/>
      <c r="M35" s="291"/>
    </row>
    <row r="36" spans="1:13" s="137" customFormat="1" ht="13.5" customHeight="1" x14ac:dyDescent="0.15">
      <c r="A36" s="139">
        <v>34</v>
      </c>
      <c r="B36" s="139">
        <v>434</v>
      </c>
      <c r="C36" s="142"/>
      <c r="D36" s="144"/>
      <c r="E36" s="144"/>
      <c r="F36" s="141"/>
      <c r="H36" s="139">
        <v>34</v>
      </c>
      <c r="I36" s="139">
        <v>434</v>
      </c>
      <c r="J36" s="142"/>
      <c r="K36" s="142"/>
      <c r="L36" s="142"/>
      <c r="M36" s="141"/>
    </row>
    <row r="37" spans="1:13" s="137" customFormat="1" ht="13.5" customHeight="1" x14ac:dyDescent="0.15">
      <c r="A37" s="139">
        <v>35</v>
      </c>
      <c r="B37" s="139">
        <v>435</v>
      </c>
      <c r="C37" s="142"/>
      <c r="D37" s="144"/>
      <c r="E37" s="144"/>
      <c r="F37" s="141"/>
      <c r="H37" s="139">
        <v>35</v>
      </c>
      <c r="I37" s="139">
        <v>435</v>
      </c>
      <c r="J37" s="142"/>
      <c r="K37" s="142"/>
      <c r="L37" s="142"/>
      <c r="M37" s="141"/>
    </row>
    <row r="38" spans="1:13" s="137" customFormat="1" ht="13.5" customHeight="1" x14ac:dyDescent="0.15">
      <c r="A38" s="139">
        <v>36</v>
      </c>
      <c r="B38" s="139">
        <v>436</v>
      </c>
      <c r="C38" s="142"/>
      <c r="D38" s="144"/>
      <c r="E38" s="144"/>
      <c r="F38" s="141"/>
      <c r="H38" s="139">
        <v>36</v>
      </c>
      <c r="I38" s="139">
        <v>436</v>
      </c>
      <c r="J38" s="142"/>
      <c r="K38" s="142"/>
      <c r="L38" s="142"/>
      <c r="M38" s="141"/>
    </row>
    <row r="39" spans="1:13" s="137" customFormat="1" ht="13.5" customHeight="1" x14ac:dyDescent="0.15">
      <c r="A39" s="139">
        <v>37</v>
      </c>
      <c r="B39" s="139">
        <v>437</v>
      </c>
      <c r="C39" s="142"/>
      <c r="D39" s="142"/>
      <c r="E39" s="142"/>
      <c r="F39" s="141"/>
      <c r="H39" s="139">
        <v>37</v>
      </c>
      <c r="I39" s="139">
        <v>437</v>
      </c>
      <c r="J39" s="142"/>
      <c r="K39" s="142"/>
      <c r="L39" s="142"/>
      <c r="M39" s="141"/>
    </row>
    <row r="40" spans="1:13" s="137" customFormat="1" ht="13.5" customHeight="1" x14ac:dyDescent="0.15">
      <c r="A40" s="139">
        <v>38</v>
      </c>
      <c r="B40" s="139">
        <v>438</v>
      </c>
      <c r="C40" s="142" t="s">
        <v>197</v>
      </c>
      <c r="D40" s="144" t="s">
        <v>198</v>
      </c>
      <c r="E40" s="144" t="s">
        <v>194</v>
      </c>
      <c r="F40" s="141">
        <v>2</v>
      </c>
      <c r="H40" s="139">
        <v>38</v>
      </c>
      <c r="I40" s="139">
        <v>438</v>
      </c>
      <c r="J40" s="142" t="s">
        <v>359</v>
      </c>
      <c r="K40" s="142" t="s">
        <v>360</v>
      </c>
      <c r="L40" s="142" t="s">
        <v>238</v>
      </c>
      <c r="M40" s="141">
        <v>2</v>
      </c>
    </row>
    <row r="41" spans="1:13" s="137" customFormat="1" ht="13.5" customHeight="1" x14ac:dyDescent="0.15">
      <c r="A41" s="139">
        <v>39</v>
      </c>
      <c r="B41" s="139">
        <v>439</v>
      </c>
      <c r="C41" s="142" t="s">
        <v>195</v>
      </c>
      <c r="D41" s="144" t="s">
        <v>196</v>
      </c>
      <c r="E41" s="144" t="s">
        <v>194</v>
      </c>
      <c r="F41" s="141">
        <v>2</v>
      </c>
      <c r="H41" s="139">
        <v>39</v>
      </c>
      <c r="I41" s="139">
        <v>439</v>
      </c>
      <c r="J41" s="142" t="s">
        <v>357</v>
      </c>
      <c r="K41" s="142" t="s">
        <v>358</v>
      </c>
      <c r="L41" s="142" t="s">
        <v>238</v>
      </c>
      <c r="M41" s="141">
        <v>2</v>
      </c>
    </row>
    <row r="42" spans="1:13" s="137" customFormat="1" ht="13.5" customHeight="1" x14ac:dyDescent="0.15">
      <c r="A42" s="139">
        <v>40</v>
      </c>
      <c r="B42" s="139">
        <v>440</v>
      </c>
      <c r="C42" s="142"/>
      <c r="D42" s="144"/>
      <c r="E42" s="144"/>
      <c r="F42" s="141"/>
      <c r="H42" s="139">
        <v>40</v>
      </c>
      <c r="I42" s="139">
        <v>440</v>
      </c>
      <c r="J42" s="142" t="s">
        <v>361</v>
      </c>
      <c r="K42" s="142" t="s">
        <v>362</v>
      </c>
      <c r="L42" s="142" t="s">
        <v>238</v>
      </c>
      <c r="M42" s="141">
        <v>2</v>
      </c>
    </row>
    <row r="43" spans="1:13" s="137" customFormat="1" ht="13.5" customHeight="1" x14ac:dyDescent="0.15">
      <c r="A43" s="139">
        <v>41</v>
      </c>
      <c r="B43" s="139">
        <v>441</v>
      </c>
      <c r="C43" s="142"/>
      <c r="D43" s="142"/>
      <c r="E43" s="142"/>
      <c r="F43" s="141"/>
      <c r="H43" s="139">
        <v>41</v>
      </c>
      <c r="I43" s="139">
        <v>441</v>
      </c>
      <c r="J43" s="142" t="s">
        <v>363</v>
      </c>
      <c r="K43" s="142" t="s">
        <v>364</v>
      </c>
      <c r="L43" s="142" t="s">
        <v>238</v>
      </c>
      <c r="M43" s="141">
        <v>2</v>
      </c>
    </row>
    <row r="44" spans="1:13" s="137" customFormat="1" ht="13.5" customHeight="1" x14ac:dyDescent="0.15">
      <c r="A44" s="139">
        <v>42</v>
      </c>
      <c r="B44" s="139">
        <v>442</v>
      </c>
      <c r="C44" s="142"/>
      <c r="D44" s="142"/>
      <c r="E44" s="142"/>
      <c r="F44" s="141"/>
      <c r="H44" s="139">
        <v>42</v>
      </c>
      <c r="I44" s="139">
        <v>442</v>
      </c>
      <c r="J44" s="142" t="s">
        <v>112</v>
      </c>
      <c r="K44" s="142" t="s">
        <v>112</v>
      </c>
      <c r="L44" s="142" t="s">
        <v>112</v>
      </c>
      <c r="M44" s="141" t="s">
        <v>112</v>
      </c>
    </row>
    <row r="45" spans="1:13" s="137" customFormat="1" ht="13.5" customHeight="1" x14ac:dyDescent="0.15">
      <c r="A45" s="139">
        <v>43</v>
      </c>
      <c r="B45" s="139">
        <v>443</v>
      </c>
      <c r="C45" s="142"/>
      <c r="D45" s="142"/>
      <c r="E45" s="142"/>
      <c r="F45" s="141"/>
      <c r="H45" s="139">
        <v>43</v>
      </c>
      <c r="I45" s="139">
        <v>443</v>
      </c>
      <c r="J45" s="142" t="s">
        <v>365</v>
      </c>
      <c r="K45" s="142" t="s">
        <v>366</v>
      </c>
      <c r="L45" s="142" t="s">
        <v>238</v>
      </c>
      <c r="M45" s="141">
        <v>2</v>
      </c>
    </row>
    <row r="46" spans="1:13" s="137" customFormat="1" ht="13.5" customHeight="1" x14ac:dyDescent="0.15">
      <c r="A46" s="139">
        <v>44</v>
      </c>
      <c r="B46" s="139">
        <v>444</v>
      </c>
      <c r="C46" s="142" t="s">
        <v>413</v>
      </c>
      <c r="D46" s="142" t="s">
        <v>202</v>
      </c>
      <c r="E46" s="142" t="s">
        <v>199</v>
      </c>
      <c r="F46" s="141">
        <v>2</v>
      </c>
      <c r="H46" s="139">
        <v>44</v>
      </c>
      <c r="I46" s="139">
        <v>444</v>
      </c>
      <c r="J46" s="142" t="s">
        <v>367</v>
      </c>
      <c r="K46" s="142" t="s">
        <v>368</v>
      </c>
      <c r="L46" s="142" t="s">
        <v>238</v>
      </c>
      <c r="M46" s="141">
        <v>2</v>
      </c>
    </row>
    <row r="47" spans="1:13" s="137" customFormat="1" ht="13.5" customHeight="1" x14ac:dyDescent="0.15">
      <c r="A47" s="139">
        <v>45</v>
      </c>
      <c r="B47" s="139">
        <v>445</v>
      </c>
      <c r="C47" s="142" t="s">
        <v>200</v>
      </c>
      <c r="D47" s="142" t="s">
        <v>201</v>
      </c>
      <c r="E47" s="142" t="s">
        <v>199</v>
      </c>
      <c r="F47" s="141">
        <v>2</v>
      </c>
      <c r="H47" s="139">
        <v>45</v>
      </c>
      <c r="I47" s="139">
        <v>445</v>
      </c>
      <c r="J47" s="142" t="s">
        <v>373</v>
      </c>
      <c r="K47" s="142" t="s">
        <v>374</v>
      </c>
      <c r="L47" s="142" t="s">
        <v>238</v>
      </c>
      <c r="M47" s="141">
        <v>2</v>
      </c>
    </row>
    <row r="48" spans="1:13" s="137" customFormat="1" ht="13.5" customHeight="1" x14ac:dyDescent="0.15">
      <c r="A48" s="139">
        <v>46</v>
      </c>
      <c r="B48" s="139">
        <v>446</v>
      </c>
      <c r="C48" s="142"/>
      <c r="D48" s="142"/>
      <c r="E48" s="142"/>
      <c r="F48" s="141"/>
      <c r="H48" s="139">
        <v>46</v>
      </c>
      <c r="I48" s="139">
        <v>446</v>
      </c>
      <c r="J48" s="142" t="s">
        <v>369</v>
      </c>
      <c r="K48" s="142" t="s">
        <v>370</v>
      </c>
      <c r="L48" s="142" t="s">
        <v>238</v>
      </c>
      <c r="M48" s="141">
        <v>2</v>
      </c>
    </row>
    <row r="49" spans="1:13" s="137" customFormat="1" ht="13.5" customHeight="1" x14ac:dyDescent="0.15">
      <c r="A49" s="139">
        <v>47</v>
      </c>
      <c r="B49" s="139">
        <v>447</v>
      </c>
      <c r="C49" s="142"/>
      <c r="D49" s="142"/>
      <c r="E49" s="142"/>
      <c r="F49" s="141"/>
      <c r="H49" s="139">
        <v>47</v>
      </c>
      <c r="I49" s="139">
        <v>447</v>
      </c>
      <c r="J49" s="142" t="s">
        <v>375</v>
      </c>
      <c r="K49" s="142" t="s">
        <v>376</v>
      </c>
      <c r="L49" s="142" t="s">
        <v>238</v>
      </c>
      <c r="M49" s="141">
        <v>2</v>
      </c>
    </row>
    <row r="50" spans="1:13" s="137" customFormat="1" ht="13.5" customHeight="1" x14ac:dyDescent="0.15">
      <c r="A50" s="139">
        <v>48</v>
      </c>
      <c r="B50" s="139">
        <v>448</v>
      </c>
      <c r="C50" s="142"/>
      <c r="D50" s="142"/>
      <c r="E50" s="142"/>
      <c r="F50" s="141"/>
      <c r="H50" s="139">
        <v>48</v>
      </c>
      <c r="I50" s="139">
        <v>448</v>
      </c>
      <c r="J50" s="142" t="s">
        <v>371</v>
      </c>
      <c r="K50" s="142" t="s">
        <v>372</v>
      </c>
      <c r="L50" s="142" t="s">
        <v>238</v>
      </c>
      <c r="M50" s="141">
        <v>2</v>
      </c>
    </row>
    <row r="51" spans="1:13" s="137" customFormat="1" ht="13.5" customHeight="1" x14ac:dyDescent="0.15">
      <c r="A51" s="139">
        <v>49</v>
      </c>
      <c r="B51" s="139">
        <v>449</v>
      </c>
      <c r="C51" s="142"/>
      <c r="D51" s="142"/>
      <c r="E51" s="142"/>
      <c r="F51" s="141"/>
      <c r="H51" s="139">
        <v>49</v>
      </c>
      <c r="I51" s="139">
        <v>449</v>
      </c>
      <c r="J51" s="142" t="s">
        <v>559</v>
      </c>
      <c r="K51" s="142" t="s">
        <v>560</v>
      </c>
      <c r="L51" s="142" t="s">
        <v>238</v>
      </c>
      <c r="M51" s="141">
        <v>1</v>
      </c>
    </row>
    <row r="52" spans="1:13" s="137" customFormat="1" ht="13.5" customHeight="1" x14ac:dyDescent="0.15">
      <c r="A52" s="139">
        <v>50</v>
      </c>
      <c r="B52" s="139">
        <v>450</v>
      </c>
      <c r="C52" s="142"/>
      <c r="D52" s="142"/>
      <c r="E52" s="142"/>
      <c r="F52" s="141"/>
      <c r="H52" s="139">
        <v>50</v>
      </c>
      <c r="I52" s="139">
        <v>450</v>
      </c>
      <c r="J52" s="142" t="s">
        <v>561</v>
      </c>
      <c r="K52" s="142" t="s">
        <v>562</v>
      </c>
      <c r="L52" s="142" t="s">
        <v>238</v>
      </c>
      <c r="M52" s="141">
        <v>1</v>
      </c>
    </row>
    <row r="53" spans="1:13" s="137" customFormat="1" ht="13.5" customHeight="1" x14ac:dyDescent="0.15">
      <c r="A53" s="139">
        <v>51</v>
      </c>
      <c r="B53" s="139">
        <v>451</v>
      </c>
      <c r="C53" s="142"/>
      <c r="D53" s="142"/>
      <c r="E53" s="142"/>
      <c r="F53" s="141"/>
      <c r="H53" s="139">
        <v>51</v>
      </c>
      <c r="I53" s="139">
        <v>451</v>
      </c>
      <c r="J53" s="142" t="s">
        <v>112</v>
      </c>
      <c r="K53" s="142" t="s">
        <v>112</v>
      </c>
      <c r="L53" s="142" t="s">
        <v>112</v>
      </c>
      <c r="M53" s="141" t="s">
        <v>112</v>
      </c>
    </row>
    <row r="54" spans="1:13" s="137" customFormat="1" ht="13.5" customHeight="1" x14ac:dyDescent="0.15">
      <c r="A54" s="139">
        <v>52</v>
      </c>
      <c r="B54" s="139">
        <v>452</v>
      </c>
      <c r="C54" s="142"/>
      <c r="D54" s="142"/>
      <c r="E54" s="142"/>
      <c r="F54" s="141"/>
      <c r="H54" s="139">
        <v>52</v>
      </c>
      <c r="I54" s="139">
        <v>452</v>
      </c>
      <c r="J54" s="142" t="s">
        <v>112</v>
      </c>
      <c r="K54" s="142" t="s">
        <v>112</v>
      </c>
      <c r="L54" s="142" t="s">
        <v>112</v>
      </c>
      <c r="M54" s="141" t="s">
        <v>112</v>
      </c>
    </row>
    <row r="55" spans="1:13" s="137" customFormat="1" ht="13.5" customHeight="1" x14ac:dyDescent="0.15">
      <c r="A55" s="139">
        <v>53</v>
      </c>
      <c r="B55" s="139">
        <v>453</v>
      </c>
      <c r="C55" s="142"/>
      <c r="D55" s="142"/>
      <c r="E55" s="142"/>
      <c r="F55" s="141"/>
      <c r="H55" s="139">
        <v>53</v>
      </c>
      <c r="I55" s="139">
        <v>453</v>
      </c>
      <c r="J55" s="142" t="s">
        <v>112</v>
      </c>
      <c r="K55" s="142" t="s">
        <v>112</v>
      </c>
      <c r="L55" s="142" t="s">
        <v>112</v>
      </c>
      <c r="M55" s="141" t="s">
        <v>112</v>
      </c>
    </row>
    <row r="56" spans="1:13" s="137" customFormat="1" ht="13.5" customHeight="1" x14ac:dyDescent="0.15">
      <c r="A56" s="139">
        <v>54</v>
      </c>
      <c r="B56" s="139">
        <v>454</v>
      </c>
      <c r="C56" s="142"/>
      <c r="D56" s="142"/>
      <c r="E56" s="142"/>
      <c r="F56" s="141"/>
      <c r="H56" s="139">
        <v>54</v>
      </c>
      <c r="I56" s="139">
        <v>454</v>
      </c>
      <c r="J56" s="142"/>
      <c r="K56" s="142"/>
      <c r="L56" s="142"/>
      <c r="M56" s="141"/>
    </row>
    <row r="57" spans="1:13" s="137" customFormat="1" ht="13.5" customHeight="1" x14ac:dyDescent="0.15">
      <c r="A57" s="139">
        <v>55</v>
      </c>
      <c r="B57" s="139">
        <v>455</v>
      </c>
      <c r="C57" s="142" t="s">
        <v>204</v>
      </c>
      <c r="D57" s="142" t="s">
        <v>205</v>
      </c>
      <c r="E57" s="142" t="s">
        <v>206</v>
      </c>
      <c r="F57" s="141">
        <v>2</v>
      </c>
      <c r="H57" s="139">
        <v>55</v>
      </c>
      <c r="I57" s="139">
        <v>455</v>
      </c>
      <c r="J57" s="142"/>
      <c r="K57" s="142"/>
      <c r="L57" s="142"/>
      <c r="M57" s="141"/>
    </row>
    <row r="58" spans="1:13" s="137" customFormat="1" ht="13.5" customHeight="1" x14ac:dyDescent="0.15">
      <c r="A58" s="139">
        <v>56</v>
      </c>
      <c r="B58" s="139">
        <v>456</v>
      </c>
      <c r="C58" s="142" t="s">
        <v>207</v>
      </c>
      <c r="D58" s="142" t="s">
        <v>208</v>
      </c>
      <c r="E58" s="142" t="s">
        <v>206</v>
      </c>
      <c r="F58" s="141">
        <v>2</v>
      </c>
      <c r="H58" s="139">
        <v>56</v>
      </c>
      <c r="I58" s="139">
        <v>456</v>
      </c>
      <c r="J58" s="142"/>
      <c r="K58" s="142"/>
      <c r="L58" s="142"/>
      <c r="M58" s="141"/>
    </row>
    <row r="59" spans="1:13" s="137" customFormat="1" ht="13.5" customHeight="1" x14ac:dyDescent="0.15">
      <c r="A59" s="139">
        <v>57</v>
      </c>
      <c r="B59" s="139">
        <v>457</v>
      </c>
      <c r="C59" s="142" t="s">
        <v>209</v>
      </c>
      <c r="D59" s="142" t="s">
        <v>210</v>
      </c>
      <c r="E59" s="142" t="s">
        <v>206</v>
      </c>
      <c r="F59" s="141">
        <v>2</v>
      </c>
      <c r="H59" s="139">
        <v>57</v>
      </c>
      <c r="I59" s="139">
        <v>457</v>
      </c>
      <c r="J59" s="142"/>
      <c r="K59" s="142"/>
      <c r="L59" s="142"/>
      <c r="M59" s="141"/>
    </row>
    <row r="60" spans="1:13" s="137" customFormat="1" ht="13.5" customHeight="1" x14ac:dyDescent="0.15">
      <c r="A60" s="139">
        <v>58</v>
      </c>
      <c r="B60" s="139">
        <v>458</v>
      </c>
      <c r="C60" s="142"/>
      <c r="D60" s="142"/>
      <c r="E60" s="142"/>
      <c r="F60" s="141"/>
      <c r="H60" s="139">
        <v>58</v>
      </c>
      <c r="I60" s="139">
        <v>458</v>
      </c>
      <c r="J60" s="142"/>
      <c r="K60" s="142"/>
      <c r="L60" s="142"/>
      <c r="M60" s="141"/>
    </row>
    <row r="61" spans="1:13" s="137" customFormat="1" ht="13.5" customHeight="1" x14ac:dyDescent="0.15">
      <c r="A61" s="139">
        <v>59</v>
      </c>
      <c r="B61" s="139">
        <v>459</v>
      </c>
      <c r="C61" s="142"/>
      <c r="D61" s="142"/>
      <c r="E61" s="142"/>
      <c r="F61" s="141"/>
      <c r="H61" s="139">
        <v>59</v>
      </c>
      <c r="I61" s="139">
        <v>459</v>
      </c>
      <c r="J61" s="142"/>
      <c r="K61" s="142"/>
      <c r="L61" s="142"/>
      <c r="M61" s="141"/>
    </row>
    <row r="62" spans="1:13" s="137" customFormat="1" ht="13.5" customHeight="1" x14ac:dyDescent="0.15">
      <c r="A62" s="139">
        <v>60</v>
      </c>
      <c r="B62" s="139">
        <v>460</v>
      </c>
      <c r="C62" s="142"/>
      <c r="D62" s="142"/>
      <c r="E62" s="142"/>
      <c r="F62" s="141"/>
      <c r="H62" s="139">
        <v>60</v>
      </c>
      <c r="I62" s="139">
        <v>460</v>
      </c>
      <c r="J62" s="142"/>
      <c r="K62" s="142"/>
      <c r="L62" s="142"/>
      <c r="M62" s="141"/>
    </row>
    <row r="63" spans="1:13" s="137" customFormat="1" ht="13.5" customHeight="1" x14ac:dyDescent="0.15">
      <c r="A63" s="139">
        <v>61</v>
      </c>
      <c r="B63" s="139">
        <v>461</v>
      </c>
      <c r="C63" s="142"/>
      <c r="D63" s="142"/>
      <c r="E63" s="142"/>
      <c r="F63" s="141"/>
      <c r="H63" s="139">
        <v>67</v>
      </c>
      <c r="I63" s="139">
        <v>461</v>
      </c>
      <c r="J63" s="142" t="s">
        <v>378</v>
      </c>
      <c r="K63" s="142" t="s">
        <v>379</v>
      </c>
      <c r="L63" s="142" t="s">
        <v>259</v>
      </c>
      <c r="M63" s="141">
        <v>2</v>
      </c>
    </row>
    <row r="64" spans="1:13" s="137" customFormat="1" ht="13.5" customHeight="1" x14ac:dyDescent="0.15">
      <c r="A64" s="139">
        <v>62</v>
      </c>
      <c r="B64" s="139">
        <v>462</v>
      </c>
      <c r="C64" s="142"/>
      <c r="D64" s="142"/>
      <c r="E64" s="142"/>
      <c r="F64" s="141"/>
      <c r="H64" s="139">
        <v>68</v>
      </c>
      <c r="I64" s="139">
        <v>462</v>
      </c>
      <c r="J64" s="142" t="s">
        <v>563</v>
      </c>
      <c r="K64" s="142" t="s">
        <v>377</v>
      </c>
      <c r="L64" s="142" t="s">
        <v>259</v>
      </c>
      <c r="M64" s="141">
        <v>2</v>
      </c>
    </row>
    <row r="65" spans="1:13" s="137" customFormat="1" ht="13.5" customHeight="1" x14ac:dyDescent="0.15">
      <c r="A65" s="139">
        <v>63</v>
      </c>
      <c r="B65" s="139">
        <v>463</v>
      </c>
      <c r="C65" s="142"/>
      <c r="D65" s="142"/>
      <c r="E65" s="142"/>
      <c r="F65" s="141"/>
      <c r="H65" s="139">
        <v>69</v>
      </c>
      <c r="I65" s="139">
        <v>463</v>
      </c>
      <c r="J65" s="142"/>
      <c r="K65" s="142"/>
      <c r="L65" s="142"/>
      <c r="M65" s="141"/>
    </row>
    <row r="66" spans="1:13" s="137" customFormat="1" ht="13.5" customHeight="1" x14ac:dyDescent="0.15">
      <c r="A66" s="139">
        <v>64</v>
      </c>
      <c r="B66" s="139">
        <v>464</v>
      </c>
      <c r="C66" s="142"/>
      <c r="D66" s="142"/>
      <c r="E66" s="142"/>
      <c r="F66" s="141"/>
      <c r="H66" s="139">
        <v>70</v>
      </c>
      <c r="I66" s="139">
        <v>464</v>
      </c>
      <c r="J66" s="142"/>
      <c r="K66" s="142"/>
      <c r="L66" s="142"/>
      <c r="M66" s="141"/>
    </row>
    <row r="67" spans="1:13" s="137" customFormat="1" ht="13.5" customHeight="1" x14ac:dyDescent="0.15">
      <c r="A67" s="139">
        <v>65</v>
      </c>
      <c r="B67" s="139">
        <v>465</v>
      </c>
      <c r="C67" s="142"/>
      <c r="D67" s="142"/>
      <c r="E67" s="142"/>
      <c r="F67" s="141"/>
      <c r="H67" s="139">
        <v>71</v>
      </c>
      <c r="I67" s="139">
        <v>465</v>
      </c>
      <c r="J67" s="142" t="s">
        <v>387</v>
      </c>
      <c r="K67" s="142" t="s">
        <v>388</v>
      </c>
      <c r="L67" s="142" t="s">
        <v>272</v>
      </c>
      <c r="M67" s="141">
        <v>2</v>
      </c>
    </row>
    <row r="68" spans="1:13" s="137" customFormat="1" ht="13.5" customHeight="1" x14ac:dyDescent="0.15">
      <c r="A68" s="139">
        <v>66</v>
      </c>
      <c r="B68" s="139">
        <v>466</v>
      </c>
      <c r="C68" s="142" t="s">
        <v>212</v>
      </c>
      <c r="D68" s="142" t="s">
        <v>213</v>
      </c>
      <c r="E68" s="142" t="s">
        <v>211</v>
      </c>
      <c r="F68" s="141">
        <v>2</v>
      </c>
      <c r="H68" s="139">
        <v>72</v>
      </c>
      <c r="I68" s="139">
        <v>466</v>
      </c>
      <c r="J68" s="142" t="s">
        <v>393</v>
      </c>
      <c r="K68" s="142" t="s">
        <v>394</v>
      </c>
      <c r="L68" s="142" t="s">
        <v>272</v>
      </c>
      <c r="M68" s="141">
        <v>2</v>
      </c>
    </row>
    <row r="69" spans="1:13" s="137" customFormat="1" ht="13.5" customHeight="1" x14ac:dyDescent="0.15">
      <c r="A69" s="139">
        <v>67</v>
      </c>
      <c r="B69" s="139">
        <v>467</v>
      </c>
      <c r="C69" s="142" t="s">
        <v>214</v>
      </c>
      <c r="D69" s="142" t="s">
        <v>215</v>
      </c>
      <c r="E69" s="142" t="s">
        <v>211</v>
      </c>
      <c r="F69" s="141">
        <v>2</v>
      </c>
      <c r="H69" s="139">
        <v>73</v>
      </c>
      <c r="I69" s="139">
        <v>467</v>
      </c>
      <c r="J69" s="142" t="s">
        <v>389</v>
      </c>
      <c r="K69" s="142" t="s">
        <v>390</v>
      </c>
      <c r="L69" s="142" t="s">
        <v>272</v>
      </c>
      <c r="M69" s="141">
        <v>2</v>
      </c>
    </row>
    <row r="70" spans="1:13" s="137" customFormat="1" ht="13.5" customHeight="1" x14ac:dyDescent="0.15">
      <c r="A70" s="139">
        <v>68</v>
      </c>
      <c r="B70" s="139">
        <v>468</v>
      </c>
      <c r="C70" s="142" t="s">
        <v>216</v>
      </c>
      <c r="D70" s="142" t="s">
        <v>217</v>
      </c>
      <c r="E70" s="142" t="s">
        <v>211</v>
      </c>
      <c r="F70" s="141">
        <v>2</v>
      </c>
      <c r="H70" s="139">
        <v>74</v>
      </c>
      <c r="I70" s="139">
        <v>468</v>
      </c>
      <c r="J70" s="142" t="s">
        <v>391</v>
      </c>
      <c r="K70" s="142" t="s">
        <v>392</v>
      </c>
      <c r="L70" s="142" t="s">
        <v>272</v>
      </c>
      <c r="M70" s="141">
        <v>2</v>
      </c>
    </row>
    <row r="71" spans="1:13" s="137" customFormat="1" ht="13.5" customHeight="1" x14ac:dyDescent="0.15">
      <c r="A71" s="139">
        <v>69</v>
      </c>
      <c r="B71" s="139">
        <v>469</v>
      </c>
      <c r="C71" s="142" t="s">
        <v>218</v>
      </c>
      <c r="D71" s="142" t="s">
        <v>219</v>
      </c>
      <c r="E71" s="142" t="s">
        <v>211</v>
      </c>
      <c r="F71" s="141">
        <v>2</v>
      </c>
      <c r="H71" s="139">
        <v>75</v>
      </c>
      <c r="I71" s="139">
        <v>469</v>
      </c>
      <c r="J71" s="142" t="s">
        <v>380</v>
      </c>
      <c r="K71" s="142" t="s">
        <v>381</v>
      </c>
      <c r="L71" s="142" t="s">
        <v>382</v>
      </c>
      <c r="M71" s="141">
        <v>2</v>
      </c>
    </row>
    <row r="72" spans="1:13" s="137" customFormat="1" ht="13.5" customHeight="1" x14ac:dyDescent="0.15">
      <c r="A72" s="139">
        <v>70</v>
      </c>
      <c r="B72" s="139">
        <v>470</v>
      </c>
      <c r="C72" s="142" t="s">
        <v>220</v>
      </c>
      <c r="D72" s="142" t="s">
        <v>221</v>
      </c>
      <c r="E72" s="142" t="s">
        <v>211</v>
      </c>
      <c r="F72" s="141">
        <v>2</v>
      </c>
      <c r="H72" s="139">
        <v>76</v>
      </c>
      <c r="I72" s="139">
        <v>470</v>
      </c>
      <c r="J72" s="142" t="s">
        <v>564</v>
      </c>
      <c r="K72" s="142" t="s">
        <v>565</v>
      </c>
      <c r="L72" s="142" t="s">
        <v>382</v>
      </c>
      <c r="M72" s="141">
        <v>1</v>
      </c>
    </row>
    <row r="73" spans="1:13" s="137" customFormat="1" ht="13.5" customHeight="1" x14ac:dyDescent="0.15">
      <c r="A73" s="139">
        <v>71</v>
      </c>
      <c r="B73" s="139">
        <v>471</v>
      </c>
      <c r="C73" s="142" t="s">
        <v>222</v>
      </c>
      <c r="D73" s="142" t="s">
        <v>223</v>
      </c>
      <c r="E73" s="142" t="s">
        <v>211</v>
      </c>
      <c r="F73" s="141">
        <v>2</v>
      </c>
      <c r="H73" s="139">
        <v>77</v>
      </c>
      <c r="I73" s="139">
        <v>471</v>
      </c>
      <c r="J73" s="142"/>
      <c r="K73" s="142"/>
      <c r="L73" s="142"/>
      <c r="M73" s="141"/>
    </row>
    <row r="74" spans="1:13" s="137" customFormat="1" ht="13.5" customHeight="1" x14ac:dyDescent="0.15">
      <c r="A74" s="139">
        <v>72</v>
      </c>
      <c r="B74" s="139">
        <v>472</v>
      </c>
      <c r="C74" s="144" t="s">
        <v>224</v>
      </c>
      <c r="D74" s="144" t="s">
        <v>225</v>
      </c>
      <c r="E74" s="144" t="s">
        <v>211</v>
      </c>
      <c r="F74" s="291">
        <v>2</v>
      </c>
      <c r="H74" s="139">
        <v>78</v>
      </c>
      <c r="I74" s="139">
        <v>472</v>
      </c>
      <c r="J74" s="142" t="s">
        <v>385</v>
      </c>
      <c r="K74" s="142" t="s">
        <v>386</v>
      </c>
      <c r="L74" s="142" t="s">
        <v>277</v>
      </c>
      <c r="M74" s="141">
        <v>2</v>
      </c>
    </row>
    <row r="75" spans="1:13" s="137" customFormat="1" ht="13.5" customHeight="1" x14ac:dyDescent="0.15">
      <c r="A75" s="139">
        <v>73</v>
      </c>
      <c r="B75" s="139">
        <v>473</v>
      </c>
      <c r="C75" s="142" t="s">
        <v>226</v>
      </c>
      <c r="D75" s="144" t="s">
        <v>227</v>
      </c>
      <c r="E75" s="144" t="s">
        <v>211</v>
      </c>
      <c r="F75" s="141">
        <v>2</v>
      </c>
      <c r="H75" s="139">
        <v>79</v>
      </c>
      <c r="I75" s="139">
        <v>473</v>
      </c>
      <c r="J75" s="142" t="s">
        <v>383</v>
      </c>
      <c r="K75" s="142" t="s">
        <v>384</v>
      </c>
      <c r="L75" s="142" t="s">
        <v>277</v>
      </c>
      <c r="M75" s="141">
        <v>2</v>
      </c>
    </row>
    <row r="76" spans="1:13" s="137" customFormat="1" ht="13.5" customHeight="1" x14ac:dyDescent="0.15">
      <c r="A76" s="139">
        <v>74</v>
      </c>
      <c r="B76" s="139">
        <v>474</v>
      </c>
      <c r="C76" s="142"/>
      <c r="D76" s="144"/>
      <c r="E76" s="144"/>
      <c r="F76" s="141"/>
      <c r="H76" s="139">
        <v>80</v>
      </c>
      <c r="I76" s="139">
        <v>474</v>
      </c>
      <c r="J76" s="142" t="s">
        <v>566</v>
      </c>
      <c r="K76" s="142" t="s">
        <v>567</v>
      </c>
      <c r="L76" s="142" t="s">
        <v>277</v>
      </c>
      <c r="M76" s="141">
        <v>1</v>
      </c>
    </row>
    <row r="77" spans="1:13" s="137" customFormat="1" ht="13.5" customHeight="1" x14ac:dyDescent="0.15">
      <c r="A77" s="139">
        <v>75</v>
      </c>
      <c r="B77" s="139">
        <v>475</v>
      </c>
      <c r="C77" s="142"/>
      <c r="D77" s="142"/>
      <c r="E77" s="142"/>
      <c r="F77" s="141"/>
      <c r="H77" s="139">
        <v>81</v>
      </c>
      <c r="I77" s="139">
        <v>475</v>
      </c>
      <c r="J77" s="142" t="s">
        <v>568</v>
      </c>
      <c r="K77" s="142" t="s">
        <v>569</v>
      </c>
      <c r="L77" s="142" t="s">
        <v>277</v>
      </c>
      <c r="M77" s="141">
        <v>1</v>
      </c>
    </row>
    <row r="78" spans="1:13" s="137" customFormat="1" ht="13.5" customHeight="1" x14ac:dyDescent="0.15">
      <c r="A78" s="139">
        <v>76</v>
      </c>
      <c r="B78" s="139">
        <v>476</v>
      </c>
      <c r="C78" s="142" t="s">
        <v>230</v>
      </c>
      <c r="D78" s="142" t="s">
        <v>231</v>
      </c>
      <c r="E78" s="142" t="s">
        <v>229</v>
      </c>
      <c r="F78" s="141">
        <v>2</v>
      </c>
      <c r="H78" s="139">
        <v>82</v>
      </c>
      <c r="I78" s="139">
        <v>476</v>
      </c>
      <c r="J78" s="142" t="s">
        <v>570</v>
      </c>
      <c r="K78" s="142" t="s">
        <v>571</v>
      </c>
      <c r="L78" s="142" t="s">
        <v>277</v>
      </c>
      <c r="M78" s="141">
        <v>1</v>
      </c>
    </row>
    <row r="79" spans="1:13" s="137" customFormat="1" ht="13.5" customHeight="1" x14ac:dyDescent="0.15">
      <c r="A79" s="139">
        <v>77</v>
      </c>
      <c r="B79" s="139">
        <v>477</v>
      </c>
      <c r="C79" s="142" t="s">
        <v>232</v>
      </c>
      <c r="D79" s="142" t="s">
        <v>233</v>
      </c>
      <c r="E79" s="142" t="s">
        <v>229</v>
      </c>
      <c r="F79" s="141">
        <v>2</v>
      </c>
      <c r="H79" s="139">
        <v>83</v>
      </c>
      <c r="I79" s="139">
        <v>477</v>
      </c>
      <c r="J79" s="142" t="s">
        <v>572</v>
      </c>
      <c r="K79" s="142" t="s">
        <v>573</v>
      </c>
      <c r="L79" s="142" t="s">
        <v>277</v>
      </c>
      <c r="M79" s="141">
        <v>1</v>
      </c>
    </row>
    <row r="80" spans="1:13" s="137" customFormat="1" ht="13.5" customHeight="1" x14ac:dyDescent="0.15">
      <c r="A80" s="139">
        <v>78</v>
      </c>
      <c r="B80" s="139">
        <v>478</v>
      </c>
      <c r="C80" s="142" t="s">
        <v>234</v>
      </c>
      <c r="D80" s="142" t="s">
        <v>235</v>
      </c>
      <c r="E80" s="142" t="s">
        <v>229</v>
      </c>
      <c r="F80" s="141">
        <v>2</v>
      </c>
      <c r="H80" s="139">
        <v>84</v>
      </c>
      <c r="I80" s="139">
        <v>478</v>
      </c>
      <c r="J80" s="142" t="s">
        <v>574</v>
      </c>
      <c r="K80" s="142" t="s">
        <v>575</v>
      </c>
      <c r="L80" s="142" t="s">
        <v>277</v>
      </c>
      <c r="M80" s="141">
        <v>1</v>
      </c>
    </row>
    <row r="81" spans="1:13" s="137" customFormat="1" ht="13.5" customHeight="1" x14ac:dyDescent="0.15">
      <c r="A81" s="139">
        <v>79</v>
      </c>
      <c r="B81" s="139">
        <v>479</v>
      </c>
      <c r="C81" s="142" t="s">
        <v>236</v>
      </c>
      <c r="D81" s="142" t="s">
        <v>237</v>
      </c>
      <c r="E81" s="142" t="s">
        <v>229</v>
      </c>
      <c r="F81" s="141">
        <v>2</v>
      </c>
      <c r="H81" s="139">
        <v>85</v>
      </c>
      <c r="I81" s="139">
        <v>479</v>
      </c>
      <c r="J81" s="142" t="s">
        <v>576</v>
      </c>
      <c r="K81" s="142" t="s">
        <v>577</v>
      </c>
      <c r="L81" s="142" t="s">
        <v>259</v>
      </c>
      <c r="M81" s="141">
        <v>1</v>
      </c>
    </row>
    <row r="82" spans="1:13" s="137" customFormat="1" ht="13.5" customHeight="1" x14ac:dyDescent="0.15">
      <c r="A82" s="139">
        <v>80</v>
      </c>
      <c r="B82" s="139">
        <v>480</v>
      </c>
      <c r="C82" s="142"/>
      <c r="D82" s="142"/>
      <c r="E82" s="142"/>
      <c r="F82" s="141"/>
      <c r="H82" s="139">
        <v>86</v>
      </c>
      <c r="I82" s="139">
        <v>480</v>
      </c>
      <c r="J82" s="142" t="s">
        <v>578</v>
      </c>
      <c r="K82" s="142" t="s">
        <v>579</v>
      </c>
      <c r="L82" s="142" t="s">
        <v>259</v>
      </c>
      <c r="M82" s="141">
        <v>1</v>
      </c>
    </row>
    <row r="83" spans="1:13" s="137" customFormat="1" ht="13.5" customHeight="1" x14ac:dyDescent="0.15">
      <c r="A83" s="139">
        <v>81</v>
      </c>
      <c r="B83" s="139">
        <v>481</v>
      </c>
      <c r="C83" s="142"/>
      <c r="D83" s="142"/>
      <c r="E83" s="142"/>
      <c r="F83" s="141"/>
      <c r="H83" s="139">
        <v>87</v>
      </c>
      <c r="I83" s="139">
        <v>481</v>
      </c>
      <c r="J83" s="142" t="s">
        <v>580</v>
      </c>
      <c r="K83" s="142" t="s">
        <v>581</v>
      </c>
      <c r="L83" s="142" t="s">
        <v>259</v>
      </c>
      <c r="M83" s="141">
        <v>1</v>
      </c>
    </row>
    <row r="84" spans="1:13" s="137" customFormat="1" ht="13.5" customHeight="1" x14ac:dyDescent="0.15">
      <c r="A84" s="139">
        <v>82</v>
      </c>
      <c r="B84" s="139">
        <v>482</v>
      </c>
      <c r="C84" s="142"/>
      <c r="D84" s="142"/>
      <c r="E84" s="142"/>
      <c r="F84" s="141"/>
      <c r="H84" s="139">
        <v>88</v>
      </c>
      <c r="I84" s="139">
        <v>482</v>
      </c>
      <c r="J84" s="142" t="s">
        <v>582</v>
      </c>
      <c r="K84" s="142" t="s">
        <v>583</v>
      </c>
      <c r="L84" s="142" t="s">
        <v>259</v>
      </c>
      <c r="M84" s="141">
        <v>1</v>
      </c>
    </row>
    <row r="85" spans="1:13" s="137" customFormat="1" ht="13.5" customHeight="1" x14ac:dyDescent="0.15">
      <c r="A85" s="139">
        <v>83</v>
      </c>
      <c r="B85" s="139">
        <v>483</v>
      </c>
      <c r="C85" s="142"/>
      <c r="D85" s="142"/>
      <c r="E85" s="142"/>
      <c r="F85" s="141"/>
      <c r="H85" s="139">
        <v>89</v>
      </c>
      <c r="I85" s="139">
        <v>483</v>
      </c>
      <c r="J85" s="142" t="s">
        <v>584</v>
      </c>
      <c r="K85" s="142" t="s">
        <v>585</v>
      </c>
      <c r="L85" s="142" t="s">
        <v>259</v>
      </c>
      <c r="M85" s="141">
        <v>1</v>
      </c>
    </row>
    <row r="86" spans="1:13" s="137" customFormat="1" ht="13.5" customHeight="1" x14ac:dyDescent="0.15">
      <c r="A86" s="139">
        <v>84</v>
      </c>
      <c r="B86" s="139">
        <v>484</v>
      </c>
      <c r="C86" s="142"/>
      <c r="D86" s="142"/>
      <c r="E86" s="142"/>
      <c r="F86" s="141"/>
      <c r="H86" s="139">
        <v>90</v>
      </c>
      <c r="I86" s="139">
        <v>484</v>
      </c>
      <c r="J86" s="142" t="s">
        <v>586</v>
      </c>
      <c r="K86" s="142" t="s">
        <v>587</v>
      </c>
      <c r="L86" s="142" t="s">
        <v>175</v>
      </c>
      <c r="M86" s="141">
        <v>1</v>
      </c>
    </row>
    <row r="87" spans="1:13" s="137" customFormat="1" ht="13.5" customHeight="1" x14ac:dyDescent="0.15">
      <c r="A87" s="139">
        <v>85</v>
      </c>
      <c r="B87" s="139">
        <v>485</v>
      </c>
      <c r="C87" s="142"/>
      <c r="D87" s="142"/>
      <c r="E87" s="142"/>
      <c r="F87" s="141"/>
      <c r="H87" s="139">
        <v>91</v>
      </c>
      <c r="I87" s="139">
        <v>485</v>
      </c>
      <c r="J87" s="142" t="s">
        <v>588</v>
      </c>
      <c r="K87" s="142" t="s">
        <v>589</v>
      </c>
      <c r="L87" s="142" t="s">
        <v>175</v>
      </c>
      <c r="M87" s="141">
        <v>1</v>
      </c>
    </row>
    <row r="88" spans="1:13" s="137" customFormat="1" ht="13.5" customHeight="1" x14ac:dyDescent="0.15">
      <c r="A88" s="139">
        <v>86</v>
      </c>
      <c r="B88" s="139">
        <v>486</v>
      </c>
      <c r="C88" s="142"/>
      <c r="D88" s="142"/>
      <c r="E88" s="142"/>
      <c r="F88" s="141"/>
      <c r="H88" s="139">
        <v>92</v>
      </c>
      <c r="I88" s="139">
        <v>486</v>
      </c>
      <c r="J88" s="142" t="s">
        <v>590</v>
      </c>
      <c r="K88" s="142" t="s">
        <v>591</v>
      </c>
      <c r="L88" s="142" t="s">
        <v>175</v>
      </c>
      <c r="M88" s="141">
        <v>1</v>
      </c>
    </row>
    <row r="89" spans="1:13" s="137" customFormat="1" ht="13.5" customHeight="1" x14ac:dyDescent="0.15">
      <c r="A89" s="139">
        <v>87</v>
      </c>
      <c r="B89" s="139">
        <v>487</v>
      </c>
      <c r="C89" s="142"/>
      <c r="D89" s="142"/>
      <c r="E89" s="142"/>
      <c r="F89" s="141"/>
      <c r="H89" s="139">
        <v>93</v>
      </c>
      <c r="I89" s="139">
        <v>487</v>
      </c>
      <c r="J89" s="142" t="s">
        <v>592</v>
      </c>
      <c r="K89" s="142" t="s">
        <v>593</v>
      </c>
      <c r="L89" s="142" t="s">
        <v>175</v>
      </c>
      <c r="M89" s="141">
        <v>1</v>
      </c>
    </row>
    <row r="90" spans="1:13" s="137" customFormat="1" ht="13.5" customHeight="1" x14ac:dyDescent="0.15">
      <c r="A90" s="139">
        <v>88</v>
      </c>
      <c r="B90" s="139">
        <v>488</v>
      </c>
      <c r="C90" s="142"/>
      <c r="D90" s="142"/>
      <c r="E90" s="142"/>
      <c r="F90" s="141"/>
      <c r="H90" s="139">
        <v>94</v>
      </c>
      <c r="I90" s="139">
        <v>488</v>
      </c>
      <c r="J90" s="142" t="s">
        <v>594</v>
      </c>
      <c r="K90" s="142" t="s">
        <v>595</v>
      </c>
      <c r="L90" s="142" t="s">
        <v>199</v>
      </c>
      <c r="M90" s="141">
        <v>1</v>
      </c>
    </row>
    <row r="91" spans="1:13" s="137" customFormat="1" ht="13.5" customHeight="1" x14ac:dyDescent="0.15">
      <c r="A91" s="139">
        <v>89</v>
      </c>
      <c r="B91" s="139">
        <v>489</v>
      </c>
      <c r="C91" s="142"/>
      <c r="D91" s="142"/>
      <c r="E91" s="142"/>
      <c r="F91" s="141"/>
      <c r="H91" s="139">
        <v>95</v>
      </c>
      <c r="I91" s="139">
        <v>489</v>
      </c>
      <c r="J91" s="142" t="s">
        <v>596</v>
      </c>
      <c r="K91" s="142" t="s">
        <v>597</v>
      </c>
      <c r="L91" s="142" t="s">
        <v>229</v>
      </c>
      <c r="M91" s="141">
        <v>1</v>
      </c>
    </row>
    <row r="92" spans="1:13" s="137" customFormat="1" ht="13.5" customHeight="1" x14ac:dyDescent="0.15">
      <c r="A92" s="139">
        <v>90</v>
      </c>
      <c r="B92" s="139">
        <v>490</v>
      </c>
      <c r="C92" s="142" t="s">
        <v>321</v>
      </c>
      <c r="D92" s="142" t="s">
        <v>414</v>
      </c>
      <c r="E92" s="142" t="s">
        <v>238</v>
      </c>
      <c r="F92" s="141">
        <v>2</v>
      </c>
      <c r="H92" s="139">
        <v>96</v>
      </c>
      <c r="I92" s="139">
        <v>490</v>
      </c>
      <c r="J92" s="142" t="s">
        <v>598</v>
      </c>
      <c r="K92" s="142" t="s">
        <v>599</v>
      </c>
      <c r="L92" s="142" t="s">
        <v>229</v>
      </c>
      <c r="M92" s="141">
        <v>1</v>
      </c>
    </row>
    <row r="93" spans="1:13" s="137" customFormat="1" ht="13.5" customHeight="1" x14ac:dyDescent="0.15">
      <c r="A93" s="139">
        <v>91</v>
      </c>
      <c r="B93" s="139">
        <v>491</v>
      </c>
      <c r="C93" s="142" t="s">
        <v>241</v>
      </c>
      <c r="D93" s="142" t="s">
        <v>242</v>
      </c>
      <c r="E93" s="142" t="s">
        <v>238</v>
      </c>
      <c r="F93" s="141">
        <v>2</v>
      </c>
      <c r="H93" s="139">
        <v>97</v>
      </c>
      <c r="I93" s="139">
        <v>491</v>
      </c>
      <c r="J93" s="142" t="s">
        <v>600</v>
      </c>
      <c r="K93" s="142" t="s">
        <v>601</v>
      </c>
      <c r="L93" s="142" t="s">
        <v>229</v>
      </c>
      <c r="M93" s="141">
        <v>1</v>
      </c>
    </row>
    <row r="94" spans="1:13" s="137" customFormat="1" ht="13.5" customHeight="1" x14ac:dyDescent="0.15">
      <c r="A94" s="139">
        <v>92</v>
      </c>
      <c r="B94" s="139">
        <v>492</v>
      </c>
      <c r="C94" s="142" t="s">
        <v>239</v>
      </c>
      <c r="D94" s="142" t="s">
        <v>240</v>
      </c>
      <c r="E94" s="142" t="s">
        <v>238</v>
      </c>
      <c r="F94" s="141">
        <v>2</v>
      </c>
      <c r="H94" s="139">
        <v>98</v>
      </c>
      <c r="I94" s="139">
        <v>492</v>
      </c>
      <c r="J94" s="142" t="s">
        <v>602</v>
      </c>
      <c r="K94" s="142" t="s">
        <v>603</v>
      </c>
      <c r="L94" s="142" t="s">
        <v>194</v>
      </c>
      <c r="M94" s="141">
        <v>1</v>
      </c>
    </row>
    <row r="95" spans="1:13" s="137" customFormat="1" ht="13.5" customHeight="1" x14ac:dyDescent="0.15">
      <c r="A95" s="139">
        <v>93</v>
      </c>
      <c r="B95" s="139">
        <v>493</v>
      </c>
      <c r="C95" s="142" t="s">
        <v>243</v>
      </c>
      <c r="D95" s="142" t="s">
        <v>415</v>
      </c>
      <c r="E95" s="142" t="s">
        <v>238</v>
      </c>
      <c r="F95" s="141">
        <v>2</v>
      </c>
      <c r="H95" s="143">
        <v>99</v>
      </c>
      <c r="I95" s="139">
        <v>493</v>
      </c>
      <c r="J95" s="142" t="s">
        <v>604</v>
      </c>
      <c r="K95" s="142" t="s">
        <v>605</v>
      </c>
      <c r="L95" s="142" t="s">
        <v>272</v>
      </c>
      <c r="M95" s="141">
        <v>1</v>
      </c>
    </row>
    <row r="96" spans="1:13" s="137" customFormat="1" ht="13.5" customHeight="1" x14ac:dyDescent="0.15">
      <c r="A96" s="139">
        <v>94</v>
      </c>
      <c r="B96" s="139">
        <v>494</v>
      </c>
      <c r="C96" s="142" t="s">
        <v>416</v>
      </c>
      <c r="D96" s="142" t="s">
        <v>417</v>
      </c>
      <c r="E96" s="142" t="s">
        <v>238</v>
      </c>
      <c r="F96" s="141">
        <v>2</v>
      </c>
      <c r="H96" s="139">
        <v>100</v>
      </c>
      <c r="I96" s="139">
        <v>494</v>
      </c>
      <c r="J96" s="142" t="s">
        <v>606</v>
      </c>
      <c r="K96" s="142" t="s">
        <v>607</v>
      </c>
      <c r="L96" s="142" t="s">
        <v>272</v>
      </c>
      <c r="M96" s="141">
        <v>1</v>
      </c>
    </row>
    <row r="97" spans="1:13" s="137" customFormat="1" ht="13.5" customHeight="1" x14ac:dyDescent="0.15">
      <c r="A97" s="139">
        <v>95</v>
      </c>
      <c r="B97" s="139">
        <v>495</v>
      </c>
      <c r="C97" s="142" t="s">
        <v>244</v>
      </c>
      <c r="D97" s="142" t="s">
        <v>245</v>
      </c>
      <c r="E97" s="142" t="s">
        <v>238</v>
      </c>
      <c r="F97" s="141">
        <v>2</v>
      </c>
      <c r="H97" s="139">
        <v>101</v>
      </c>
      <c r="I97" s="139">
        <v>495</v>
      </c>
      <c r="J97" s="142" t="s">
        <v>608</v>
      </c>
      <c r="K97" s="142" t="s">
        <v>609</v>
      </c>
      <c r="L97" s="142" t="s">
        <v>272</v>
      </c>
      <c r="M97" s="141">
        <v>1</v>
      </c>
    </row>
    <row r="98" spans="1:13" s="137" customFormat="1" ht="13.5" customHeight="1" x14ac:dyDescent="0.15">
      <c r="A98" s="139">
        <v>96</v>
      </c>
      <c r="B98" s="139">
        <v>496</v>
      </c>
      <c r="C98" s="142" t="s">
        <v>322</v>
      </c>
      <c r="D98" s="142" t="s">
        <v>418</v>
      </c>
      <c r="E98" s="142" t="s">
        <v>238</v>
      </c>
      <c r="F98" s="141">
        <v>2</v>
      </c>
      <c r="H98" s="139">
        <v>102</v>
      </c>
      <c r="I98" s="139">
        <v>496</v>
      </c>
      <c r="J98" s="142" t="s">
        <v>610</v>
      </c>
      <c r="K98" s="142" t="s">
        <v>611</v>
      </c>
      <c r="L98" s="142" t="s">
        <v>272</v>
      </c>
      <c r="M98" s="141">
        <v>1</v>
      </c>
    </row>
    <row r="99" spans="1:13" s="137" customFormat="1" ht="13.5" customHeight="1" x14ac:dyDescent="0.15">
      <c r="A99" s="139">
        <v>97</v>
      </c>
      <c r="B99" s="139">
        <v>497</v>
      </c>
      <c r="C99" s="142" t="s">
        <v>246</v>
      </c>
      <c r="D99" s="142" t="s">
        <v>247</v>
      </c>
      <c r="E99" s="142" t="s">
        <v>238</v>
      </c>
      <c r="F99" s="141">
        <v>2</v>
      </c>
      <c r="H99" s="139">
        <v>103</v>
      </c>
      <c r="I99" s="139">
        <v>497</v>
      </c>
      <c r="J99" s="142" t="s">
        <v>612</v>
      </c>
      <c r="K99" s="142" t="s">
        <v>613</v>
      </c>
      <c r="L99" s="142" t="s">
        <v>272</v>
      </c>
      <c r="M99" s="141">
        <v>1</v>
      </c>
    </row>
    <row r="100" spans="1:13" s="137" customFormat="1" ht="13.5" customHeight="1" x14ac:dyDescent="0.15">
      <c r="A100" s="139">
        <v>98</v>
      </c>
      <c r="B100" s="139">
        <v>498</v>
      </c>
      <c r="C100" s="142" t="s">
        <v>248</v>
      </c>
      <c r="D100" s="144" t="s">
        <v>249</v>
      </c>
      <c r="E100" s="144" t="s">
        <v>238</v>
      </c>
      <c r="F100" s="141">
        <v>2</v>
      </c>
      <c r="H100" s="139">
        <v>104</v>
      </c>
      <c r="I100" s="139">
        <v>498</v>
      </c>
      <c r="J100" s="142" t="s">
        <v>614</v>
      </c>
      <c r="K100" s="142" t="s">
        <v>615</v>
      </c>
      <c r="L100" s="142" t="s">
        <v>185</v>
      </c>
      <c r="M100" s="141">
        <v>1</v>
      </c>
    </row>
    <row r="101" spans="1:13" s="137" customFormat="1" ht="13.5" customHeight="1" x14ac:dyDescent="0.15">
      <c r="A101" s="139">
        <v>99</v>
      </c>
      <c r="B101" s="139">
        <v>499</v>
      </c>
      <c r="C101" s="142" t="s">
        <v>252</v>
      </c>
      <c r="D101" s="144" t="s">
        <v>253</v>
      </c>
      <c r="E101" s="144" t="s">
        <v>238</v>
      </c>
      <c r="F101" s="141">
        <v>2</v>
      </c>
      <c r="H101" s="139">
        <v>105</v>
      </c>
      <c r="I101" s="139">
        <v>499</v>
      </c>
      <c r="J101" s="142" t="s">
        <v>616</v>
      </c>
      <c r="K101" s="142" t="s">
        <v>617</v>
      </c>
      <c r="L101" s="142" t="s">
        <v>185</v>
      </c>
      <c r="M101" s="141">
        <v>1</v>
      </c>
    </row>
    <row r="102" spans="1:13" s="137" customFormat="1" ht="13.5" customHeight="1" x14ac:dyDescent="0.15">
      <c r="A102" s="139">
        <v>100</v>
      </c>
      <c r="B102" s="139">
        <v>500</v>
      </c>
      <c r="C102" s="142" t="s">
        <v>250</v>
      </c>
      <c r="D102" s="142" t="s">
        <v>251</v>
      </c>
      <c r="E102" s="142" t="s">
        <v>238</v>
      </c>
      <c r="F102" s="141">
        <v>2</v>
      </c>
      <c r="H102" s="139">
        <v>106</v>
      </c>
      <c r="I102" s="139">
        <v>500</v>
      </c>
      <c r="J102" s="142" t="s">
        <v>618</v>
      </c>
      <c r="K102" s="142" t="s">
        <v>619</v>
      </c>
      <c r="L102" s="142" t="s">
        <v>175</v>
      </c>
      <c r="M102" s="141">
        <v>2</v>
      </c>
    </row>
    <row r="103" spans="1:13" s="137" customFormat="1" ht="13.5" customHeight="1" x14ac:dyDescent="0.15">
      <c r="A103" s="139">
        <v>101</v>
      </c>
      <c r="B103" s="139">
        <v>501</v>
      </c>
      <c r="C103" s="142" t="s">
        <v>419</v>
      </c>
      <c r="D103" s="142" t="s">
        <v>420</v>
      </c>
      <c r="E103" s="142" t="s">
        <v>238</v>
      </c>
      <c r="F103" s="141">
        <v>1</v>
      </c>
      <c r="H103" s="139">
        <v>107</v>
      </c>
      <c r="I103" s="139">
        <v>501</v>
      </c>
      <c r="J103" s="142"/>
      <c r="K103" s="142"/>
      <c r="L103" s="142"/>
      <c r="M103" s="141"/>
    </row>
    <row r="104" spans="1:13" s="137" customFormat="1" ht="13.5" customHeight="1" x14ac:dyDescent="0.15">
      <c r="A104" s="139">
        <v>102</v>
      </c>
      <c r="B104" s="139">
        <v>502</v>
      </c>
      <c r="C104" s="142" t="s">
        <v>421</v>
      </c>
      <c r="D104" s="144" t="s">
        <v>422</v>
      </c>
      <c r="E104" s="144" t="s">
        <v>238</v>
      </c>
      <c r="F104" s="141">
        <v>1</v>
      </c>
      <c r="H104" s="139">
        <v>108</v>
      </c>
      <c r="I104" s="139">
        <v>502</v>
      </c>
      <c r="J104" s="142" t="s">
        <v>112</v>
      </c>
      <c r="K104" s="142" t="s">
        <v>112</v>
      </c>
      <c r="L104" s="142" t="s">
        <v>112</v>
      </c>
      <c r="M104" s="141" t="s">
        <v>112</v>
      </c>
    </row>
    <row r="105" spans="1:13" s="137" customFormat="1" ht="13.5" customHeight="1" x14ac:dyDescent="0.15">
      <c r="A105" s="139">
        <v>103</v>
      </c>
      <c r="B105" s="139">
        <v>503</v>
      </c>
      <c r="C105" s="142" t="s">
        <v>423</v>
      </c>
      <c r="D105" s="144" t="s">
        <v>424</v>
      </c>
      <c r="E105" s="144" t="s">
        <v>238</v>
      </c>
      <c r="F105" s="141">
        <v>1</v>
      </c>
      <c r="H105" s="139">
        <v>109</v>
      </c>
      <c r="I105" s="139">
        <v>503</v>
      </c>
      <c r="J105" s="142" t="s">
        <v>620</v>
      </c>
      <c r="K105" s="142" t="s">
        <v>621</v>
      </c>
      <c r="L105" s="142" t="s">
        <v>229</v>
      </c>
      <c r="M105" s="141">
        <v>1</v>
      </c>
    </row>
    <row r="106" spans="1:13" s="137" customFormat="1" ht="13.5" customHeight="1" x14ac:dyDescent="0.15">
      <c r="A106" s="139">
        <v>104</v>
      </c>
      <c r="B106" s="139">
        <v>504</v>
      </c>
      <c r="C106" s="142" t="s">
        <v>425</v>
      </c>
      <c r="D106" s="144" t="s">
        <v>426</v>
      </c>
      <c r="E106" s="144" t="s">
        <v>238</v>
      </c>
      <c r="F106" s="141">
        <v>1</v>
      </c>
      <c r="H106" s="139">
        <v>110</v>
      </c>
      <c r="I106" s="139">
        <v>504</v>
      </c>
      <c r="J106" s="142" t="s">
        <v>622</v>
      </c>
      <c r="K106" s="142" t="s">
        <v>623</v>
      </c>
      <c r="L106" s="142" t="s">
        <v>199</v>
      </c>
      <c r="M106" s="141">
        <v>1</v>
      </c>
    </row>
    <row r="107" spans="1:13" s="137" customFormat="1" ht="13.5" customHeight="1" x14ac:dyDescent="0.15">
      <c r="A107" s="139">
        <v>105</v>
      </c>
      <c r="B107" s="139">
        <v>505</v>
      </c>
      <c r="C107" s="142"/>
      <c r="D107" s="144"/>
      <c r="E107" s="144"/>
      <c r="F107" s="141"/>
      <c r="H107" s="139">
        <v>111</v>
      </c>
      <c r="I107" s="139">
        <v>505</v>
      </c>
      <c r="J107" s="142" t="s">
        <v>624</v>
      </c>
      <c r="K107" s="142" t="s">
        <v>625</v>
      </c>
      <c r="L107" s="142" t="s">
        <v>172</v>
      </c>
      <c r="M107" s="141">
        <v>2</v>
      </c>
    </row>
    <row r="108" spans="1:13" s="137" customFormat="1" ht="13.5" customHeight="1" x14ac:dyDescent="0.15">
      <c r="A108" s="139">
        <v>106</v>
      </c>
      <c r="B108" s="139">
        <v>506</v>
      </c>
      <c r="C108" s="142"/>
      <c r="D108" s="142"/>
      <c r="E108" s="142"/>
      <c r="F108" s="141"/>
      <c r="H108" s="139">
        <v>112</v>
      </c>
      <c r="I108" s="139"/>
      <c r="J108" s="142"/>
      <c r="K108" s="142"/>
      <c r="L108" s="142"/>
      <c r="M108" s="141"/>
    </row>
    <row r="109" spans="1:13" s="137" customFormat="1" ht="13.5" customHeight="1" x14ac:dyDescent="0.15">
      <c r="A109" s="139">
        <v>107</v>
      </c>
      <c r="B109" s="139">
        <v>507</v>
      </c>
      <c r="C109" s="142" t="s">
        <v>255</v>
      </c>
      <c r="D109" s="142" t="s">
        <v>256</v>
      </c>
      <c r="E109" s="142" t="s">
        <v>254</v>
      </c>
      <c r="F109" s="141">
        <v>2</v>
      </c>
      <c r="H109" s="139">
        <v>113</v>
      </c>
      <c r="I109" s="139"/>
      <c r="J109" s="142"/>
      <c r="K109" s="142"/>
      <c r="L109" s="142"/>
      <c r="M109" s="141"/>
    </row>
    <row r="110" spans="1:13" s="137" customFormat="1" ht="13.5" customHeight="1" x14ac:dyDescent="0.15">
      <c r="A110" s="139">
        <v>108</v>
      </c>
      <c r="B110" s="139">
        <v>508</v>
      </c>
      <c r="C110" s="142" t="s">
        <v>427</v>
      </c>
      <c r="D110" s="142" t="s">
        <v>330</v>
      </c>
      <c r="E110" s="142" t="s">
        <v>254</v>
      </c>
      <c r="F110" s="141">
        <v>2</v>
      </c>
      <c r="H110" s="139">
        <v>114</v>
      </c>
      <c r="I110" s="139"/>
      <c r="J110" s="142"/>
      <c r="K110" s="142"/>
      <c r="L110" s="142"/>
      <c r="M110" s="141"/>
    </row>
    <row r="111" spans="1:13" s="137" customFormat="1" ht="13.5" customHeight="1" x14ac:dyDescent="0.15">
      <c r="A111" s="139">
        <v>109</v>
      </c>
      <c r="B111" s="139">
        <v>509</v>
      </c>
      <c r="C111" s="142" t="s">
        <v>428</v>
      </c>
      <c r="D111" s="144" t="s">
        <v>331</v>
      </c>
      <c r="E111" s="144" t="s">
        <v>254</v>
      </c>
      <c r="F111" s="141">
        <v>2</v>
      </c>
      <c r="H111" s="139">
        <v>115</v>
      </c>
      <c r="I111" s="139"/>
      <c r="J111" s="142"/>
      <c r="K111" s="142"/>
      <c r="L111" s="142"/>
      <c r="M111" s="141"/>
    </row>
    <row r="112" spans="1:13" s="137" customFormat="1" ht="13.5" customHeight="1" x14ac:dyDescent="0.15">
      <c r="A112" s="139">
        <v>110</v>
      </c>
      <c r="B112" s="139">
        <v>510</v>
      </c>
      <c r="C112" s="142" t="s">
        <v>257</v>
      </c>
      <c r="D112" s="144" t="s">
        <v>258</v>
      </c>
      <c r="E112" s="144" t="s">
        <v>259</v>
      </c>
      <c r="F112" s="141">
        <v>2</v>
      </c>
      <c r="H112" s="139">
        <v>116</v>
      </c>
      <c r="I112" s="139"/>
      <c r="J112" s="142"/>
      <c r="K112" s="142"/>
      <c r="L112" s="142"/>
      <c r="M112" s="141"/>
    </row>
    <row r="113" spans="1:13" s="137" customFormat="1" ht="13.5" customHeight="1" x14ac:dyDescent="0.15">
      <c r="A113" s="139">
        <v>111</v>
      </c>
      <c r="B113" s="139">
        <v>511</v>
      </c>
      <c r="C113" s="142" t="s">
        <v>260</v>
      </c>
      <c r="D113" s="144" t="s">
        <v>261</v>
      </c>
      <c r="E113" s="144" t="s">
        <v>259</v>
      </c>
      <c r="F113" s="141">
        <v>2</v>
      </c>
      <c r="H113" s="139">
        <v>117</v>
      </c>
      <c r="I113" s="139"/>
      <c r="J113" s="142"/>
      <c r="K113" s="142"/>
      <c r="L113" s="142"/>
      <c r="M113" s="141"/>
    </row>
    <row r="114" spans="1:13" s="137" customFormat="1" ht="13.5" customHeight="1" x14ac:dyDescent="0.15">
      <c r="A114" s="139">
        <v>112</v>
      </c>
      <c r="B114" s="139">
        <v>512</v>
      </c>
      <c r="C114" s="142" t="s">
        <v>262</v>
      </c>
      <c r="D114" s="144" t="s">
        <v>263</v>
      </c>
      <c r="E114" s="144" t="s">
        <v>259</v>
      </c>
      <c r="F114" s="141">
        <v>2</v>
      </c>
      <c r="H114" s="139">
        <v>118</v>
      </c>
      <c r="I114" s="139"/>
      <c r="J114" s="142"/>
      <c r="K114" s="142"/>
      <c r="L114" s="142"/>
      <c r="M114" s="141"/>
    </row>
    <row r="115" spans="1:13" s="137" customFormat="1" ht="13.5" customHeight="1" x14ac:dyDescent="0.15">
      <c r="A115" s="139">
        <v>113</v>
      </c>
      <c r="B115" s="139">
        <v>513</v>
      </c>
      <c r="C115" s="142"/>
      <c r="D115" s="144"/>
      <c r="E115" s="144"/>
      <c r="F115" s="141"/>
      <c r="H115" s="139">
        <v>119</v>
      </c>
      <c r="I115" s="139"/>
      <c r="J115" s="142"/>
      <c r="K115" s="142"/>
      <c r="L115" s="142"/>
      <c r="M115" s="141"/>
    </row>
    <row r="116" spans="1:13" s="137" customFormat="1" ht="13.5" customHeight="1" x14ac:dyDescent="0.15">
      <c r="A116" s="139">
        <v>114</v>
      </c>
      <c r="B116" s="139">
        <v>514</v>
      </c>
      <c r="C116" s="142"/>
      <c r="D116" s="144"/>
      <c r="E116" s="144"/>
      <c r="F116" s="141"/>
      <c r="H116" s="139">
        <v>120</v>
      </c>
      <c r="I116" s="139"/>
      <c r="J116" s="142"/>
      <c r="K116" s="142"/>
      <c r="L116" s="142"/>
      <c r="M116" s="141"/>
    </row>
    <row r="117" spans="1:13" s="137" customFormat="1" ht="13.5" customHeight="1" x14ac:dyDescent="0.15">
      <c r="A117" s="139">
        <v>115</v>
      </c>
      <c r="B117" s="139">
        <v>515</v>
      </c>
      <c r="C117" s="142"/>
      <c r="D117" s="142"/>
      <c r="E117" s="142"/>
      <c r="F117" s="141"/>
      <c r="H117" s="139">
        <v>121</v>
      </c>
      <c r="I117" s="139"/>
      <c r="J117" s="142"/>
      <c r="K117" s="142"/>
      <c r="L117" s="142"/>
      <c r="M117" s="141"/>
    </row>
    <row r="118" spans="1:13" s="137" customFormat="1" ht="13.5" customHeight="1" x14ac:dyDescent="0.15">
      <c r="A118" s="139">
        <v>116</v>
      </c>
      <c r="B118" s="139">
        <v>516</v>
      </c>
      <c r="C118" s="142"/>
      <c r="D118" s="142"/>
      <c r="E118" s="142"/>
      <c r="F118" s="141"/>
      <c r="H118" s="139">
        <v>122</v>
      </c>
      <c r="I118" s="139"/>
      <c r="J118" s="142" t="s">
        <v>112</v>
      </c>
      <c r="K118" s="142"/>
      <c r="L118" s="142" t="s">
        <v>112</v>
      </c>
      <c r="M118" s="141" t="s">
        <v>112</v>
      </c>
    </row>
    <row r="119" spans="1:13" s="137" customFormat="1" ht="13.5" customHeight="1" x14ac:dyDescent="0.15">
      <c r="A119" s="139">
        <v>117</v>
      </c>
      <c r="B119" s="139">
        <v>517</v>
      </c>
      <c r="C119" s="142" t="s">
        <v>429</v>
      </c>
      <c r="D119" s="142" t="s">
        <v>300</v>
      </c>
      <c r="E119" s="142" t="s">
        <v>264</v>
      </c>
      <c r="F119" s="141">
        <v>2</v>
      </c>
      <c r="H119" s="139">
        <v>123</v>
      </c>
      <c r="I119" s="139"/>
      <c r="J119" s="142" t="s">
        <v>112</v>
      </c>
      <c r="K119" s="142"/>
      <c r="L119" s="142" t="s">
        <v>112</v>
      </c>
      <c r="M119" s="141" t="s">
        <v>112</v>
      </c>
    </row>
    <row r="120" spans="1:13" s="137" customFormat="1" ht="13.5" customHeight="1" x14ac:dyDescent="0.15">
      <c r="A120" s="139">
        <v>118</v>
      </c>
      <c r="B120" s="139">
        <v>518</v>
      </c>
      <c r="C120" s="142"/>
      <c r="D120" s="142"/>
      <c r="E120" s="142"/>
      <c r="F120" s="141"/>
      <c r="H120" s="139">
        <v>124</v>
      </c>
      <c r="I120" s="139"/>
      <c r="J120" s="142" t="s">
        <v>112</v>
      </c>
      <c r="K120" s="142"/>
      <c r="L120" s="142" t="s">
        <v>112</v>
      </c>
      <c r="M120" s="141" t="s">
        <v>112</v>
      </c>
    </row>
    <row r="121" spans="1:13" s="137" customFormat="1" ht="13.5" customHeight="1" x14ac:dyDescent="0.15">
      <c r="A121" s="139">
        <v>119</v>
      </c>
      <c r="B121" s="139">
        <v>519</v>
      </c>
      <c r="C121" s="142" t="s">
        <v>268</v>
      </c>
      <c r="D121" s="142" t="s">
        <v>269</v>
      </c>
      <c r="E121" s="142" t="s">
        <v>265</v>
      </c>
      <c r="F121" s="141">
        <v>2</v>
      </c>
      <c r="H121" s="139">
        <v>125</v>
      </c>
      <c r="I121" s="139"/>
      <c r="J121" s="142" t="s">
        <v>112</v>
      </c>
      <c r="K121" s="142"/>
      <c r="L121" s="142" t="s">
        <v>112</v>
      </c>
      <c r="M121" s="141" t="s">
        <v>112</v>
      </c>
    </row>
    <row r="122" spans="1:13" s="137" customFormat="1" ht="13.5" customHeight="1" x14ac:dyDescent="0.15">
      <c r="A122" s="139">
        <v>120</v>
      </c>
      <c r="B122" s="139">
        <v>520</v>
      </c>
      <c r="C122" s="142" t="s">
        <v>266</v>
      </c>
      <c r="D122" s="142" t="s">
        <v>267</v>
      </c>
      <c r="E122" s="142" t="s">
        <v>265</v>
      </c>
      <c r="F122" s="141">
        <v>2</v>
      </c>
      <c r="H122" s="139">
        <v>126</v>
      </c>
      <c r="I122" s="139"/>
      <c r="J122" s="142" t="s">
        <v>112</v>
      </c>
      <c r="K122" s="142"/>
      <c r="L122" s="142" t="s">
        <v>112</v>
      </c>
      <c r="M122" s="141" t="s">
        <v>112</v>
      </c>
    </row>
    <row r="123" spans="1:13" s="137" customFormat="1" ht="13.5" customHeight="1" x14ac:dyDescent="0.15">
      <c r="A123" s="139">
        <v>121</v>
      </c>
      <c r="B123" s="139">
        <v>521</v>
      </c>
      <c r="C123" s="142" t="s">
        <v>270</v>
      </c>
      <c r="D123" s="142" t="s">
        <v>271</v>
      </c>
      <c r="E123" s="142" t="s">
        <v>265</v>
      </c>
      <c r="F123" s="141">
        <v>2</v>
      </c>
      <c r="H123" s="139">
        <v>127</v>
      </c>
      <c r="I123" s="139"/>
      <c r="J123" s="142" t="s">
        <v>112</v>
      </c>
      <c r="K123" s="142"/>
      <c r="L123" s="142" t="s">
        <v>112</v>
      </c>
      <c r="M123" s="141" t="s">
        <v>112</v>
      </c>
    </row>
    <row r="124" spans="1:13" s="137" customFormat="1" ht="13.5" customHeight="1" x14ac:dyDescent="0.15">
      <c r="A124" s="139">
        <v>122</v>
      </c>
      <c r="B124" s="139">
        <v>522</v>
      </c>
      <c r="C124" s="142"/>
      <c r="D124" s="144"/>
      <c r="E124" s="144"/>
      <c r="F124" s="141"/>
      <c r="H124" s="139">
        <v>128</v>
      </c>
      <c r="I124" s="139"/>
      <c r="J124" s="142" t="s">
        <v>112</v>
      </c>
      <c r="K124" s="142"/>
      <c r="L124" s="142" t="s">
        <v>112</v>
      </c>
      <c r="M124" s="141" t="s">
        <v>112</v>
      </c>
    </row>
    <row r="125" spans="1:13" s="137" customFormat="1" ht="13.5" customHeight="1" x14ac:dyDescent="0.15">
      <c r="A125" s="139">
        <v>123</v>
      </c>
      <c r="B125" s="139">
        <v>523</v>
      </c>
      <c r="C125" s="142"/>
      <c r="D125" s="144"/>
      <c r="E125" s="144"/>
      <c r="F125" s="141"/>
      <c r="H125" s="139">
        <v>129</v>
      </c>
      <c r="I125" s="139"/>
      <c r="J125" s="142" t="s">
        <v>112</v>
      </c>
      <c r="K125" s="142"/>
      <c r="L125" s="142" t="s">
        <v>112</v>
      </c>
      <c r="M125" s="141" t="s">
        <v>112</v>
      </c>
    </row>
    <row r="126" spans="1:13" s="137" customFormat="1" ht="13.5" customHeight="1" x14ac:dyDescent="0.15">
      <c r="A126" s="139">
        <v>124</v>
      </c>
      <c r="B126" s="139">
        <v>524</v>
      </c>
      <c r="C126" s="142"/>
      <c r="D126" s="144"/>
      <c r="E126" s="144"/>
      <c r="F126" s="141"/>
      <c r="H126" s="139">
        <v>130</v>
      </c>
      <c r="I126" s="139"/>
      <c r="J126" s="142" t="s">
        <v>112</v>
      </c>
      <c r="K126" s="142"/>
      <c r="L126" s="142" t="s">
        <v>112</v>
      </c>
      <c r="M126" s="141" t="s">
        <v>112</v>
      </c>
    </row>
    <row r="127" spans="1:13" s="137" customFormat="1" ht="13.5" customHeight="1" x14ac:dyDescent="0.15">
      <c r="A127" s="139">
        <v>125</v>
      </c>
      <c r="B127" s="139">
        <v>525</v>
      </c>
      <c r="C127" s="142"/>
      <c r="D127" s="144"/>
      <c r="E127" s="144"/>
      <c r="F127" s="141"/>
      <c r="H127" s="139">
        <v>131</v>
      </c>
      <c r="I127" s="139"/>
      <c r="J127" s="142" t="s">
        <v>112</v>
      </c>
      <c r="K127" s="142"/>
      <c r="L127" s="142" t="s">
        <v>112</v>
      </c>
      <c r="M127" s="141" t="s">
        <v>112</v>
      </c>
    </row>
    <row r="128" spans="1:13" s="137" customFormat="1" ht="13.5" customHeight="1" x14ac:dyDescent="0.15">
      <c r="A128" s="139">
        <v>126</v>
      </c>
      <c r="B128" s="139">
        <v>526</v>
      </c>
      <c r="C128" s="142"/>
      <c r="D128" s="142"/>
      <c r="E128" s="142"/>
      <c r="F128" s="141"/>
      <c r="H128" s="139">
        <v>132</v>
      </c>
      <c r="I128" s="139"/>
      <c r="J128" s="142" t="s">
        <v>112</v>
      </c>
      <c r="K128" s="142"/>
      <c r="L128" s="142" t="s">
        <v>112</v>
      </c>
      <c r="M128" s="141" t="s">
        <v>112</v>
      </c>
    </row>
    <row r="129" spans="1:13" s="137" customFormat="1" ht="13.5" customHeight="1" x14ac:dyDescent="0.15">
      <c r="A129" s="139">
        <v>127</v>
      </c>
      <c r="B129" s="139">
        <v>527</v>
      </c>
      <c r="C129" s="142" t="s">
        <v>308</v>
      </c>
      <c r="D129" s="142" t="s">
        <v>309</v>
      </c>
      <c r="E129" s="142" t="s">
        <v>272</v>
      </c>
      <c r="F129" s="141">
        <v>2</v>
      </c>
      <c r="H129" s="139">
        <v>133</v>
      </c>
      <c r="I129" s="139"/>
      <c r="J129" s="142" t="s">
        <v>112</v>
      </c>
      <c r="K129" s="142"/>
      <c r="L129" s="142" t="s">
        <v>112</v>
      </c>
      <c r="M129" s="141" t="s">
        <v>112</v>
      </c>
    </row>
    <row r="130" spans="1:13" s="137" customFormat="1" ht="13.5" customHeight="1" x14ac:dyDescent="0.15">
      <c r="A130" s="139">
        <v>128</v>
      </c>
      <c r="B130" s="139">
        <v>528</v>
      </c>
      <c r="C130" s="142" t="s">
        <v>301</v>
      </c>
      <c r="D130" s="142" t="s">
        <v>302</v>
      </c>
      <c r="E130" s="142" t="s">
        <v>272</v>
      </c>
      <c r="F130" s="141">
        <v>2</v>
      </c>
      <c r="H130" s="139">
        <v>134</v>
      </c>
      <c r="I130" s="139"/>
      <c r="J130" s="142" t="s">
        <v>112</v>
      </c>
      <c r="K130" s="142"/>
      <c r="L130" s="142" t="s">
        <v>112</v>
      </c>
      <c r="M130" s="141" t="s">
        <v>112</v>
      </c>
    </row>
    <row r="131" spans="1:13" s="137" customFormat="1" ht="13.5" customHeight="1" x14ac:dyDescent="0.15">
      <c r="A131" s="139">
        <v>129</v>
      </c>
      <c r="B131" s="139">
        <v>529</v>
      </c>
      <c r="C131" s="142" t="s">
        <v>303</v>
      </c>
      <c r="D131" s="142" t="s">
        <v>304</v>
      </c>
      <c r="E131" s="142" t="s">
        <v>272</v>
      </c>
      <c r="F131" s="141">
        <v>2</v>
      </c>
      <c r="H131" s="139">
        <v>135</v>
      </c>
      <c r="I131" s="139"/>
      <c r="J131" s="142" t="s">
        <v>112</v>
      </c>
      <c r="K131" s="142"/>
      <c r="L131" s="142" t="s">
        <v>112</v>
      </c>
      <c r="M131" s="141" t="s">
        <v>112</v>
      </c>
    </row>
    <row r="132" spans="1:13" s="137" customFormat="1" ht="13.5" customHeight="1" x14ac:dyDescent="0.15">
      <c r="A132" s="139">
        <v>130</v>
      </c>
      <c r="B132" s="139">
        <v>530</v>
      </c>
      <c r="C132" s="142" t="s">
        <v>430</v>
      </c>
      <c r="D132" s="142" t="s">
        <v>305</v>
      </c>
      <c r="E132" s="142" t="s">
        <v>272</v>
      </c>
      <c r="F132" s="141">
        <v>2</v>
      </c>
      <c r="H132" s="139">
        <v>136</v>
      </c>
      <c r="I132" s="139"/>
      <c r="J132" s="142" t="s">
        <v>112</v>
      </c>
      <c r="K132" s="142"/>
      <c r="L132" s="142" t="s">
        <v>112</v>
      </c>
      <c r="M132" s="141" t="s">
        <v>112</v>
      </c>
    </row>
    <row r="133" spans="1:13" s="137" customFormat="1" ht="13.5" customHeight="1" x14ac:dyDescent="0.15">
      <c r="A133" s="139">
        <v>131</v>
      </c>
      <c r="B133" s="139">
        <v>531</v>
      </c>
      <c r="C133" s="142" t="s">
        <v>306</v>
      </c>
      <c r="D133" s="142" t="s">
        <v>307</v>
      </c>
      <c r="E133" s="142" t="s">
        <v>272</v>
      </c>
      <c r="F133" s="141">
        <v>2</v>
      </c>
      <c r="H133" s="139">
        <v>137</v>
      </c>
      <c r="I133" s="139"/>
      <c r="J133" s="142" t="s">
        <v>112</v>
      </c>
      <c r="K133" s="142"/>
      <c r="L133" s="142" t="s">
        <v>112</v>
      </c>
      <c r="M133" s="141" t="s">
        <v>112</v>
      </c>
    </row>
    <row r="134" spans="1:13" s="137" customFormat="1" ht="13.5" customHeight="1" x14ac:dyDescent="0.15">
      <c r="A134" s="139">
        <v>132</v>
      </c>
      <c r="B134" s="139">
        <v>532</v>
      </c>
      <c r="C134" s="142" t="s">
        <v>112</v>
      </c>
      <c r="D134" s="142" t="s">
        <v>112</v>
      </c>
      <c r="E134" s="142" t="s">
        <v>112</v>
      </c>
      <c r="F134" s="141" t="s">
        <v>112</v>
      </c>
      <c r="H134" s="139">
        <v>138</v>
      </c>
      <c r="I134" s="139"/>
      <c r="J134" s="142" t="s">
        <v>112</v>
      </c>
      <c r="K134" s="142"/>
      <c r="L134" s="142" t="s">
        <v>112</v>
      </c>
      <c r="M134" s="141" t="s">
        <v>112</v>
      </c>
    </row>
    <row r="135" spans="1:13" s="137" customFormat="1" ht="13.5" customHeight="1" x14ac:dyDescent="0.15">
      <c r="A135" s="139">
        <v>133</v>
      </c>
      <c r="B135" s="139">
        <v>533</v>
      </c>
      <c r="C135" s="142" t="s">
        <v>275</v>
      </c>
      <c r="D135" s="142" t="s">
        <v>276</v>
      </c>
      <c r="E135" s="142" t="s">
        <v>382</v>
      </c>
      <c r="F135" s="141">
        <v>2</v>
      </c>
      <c r="H135" s="139">
        <v>139</v>
      </c>
      <c r="I135" s="139"/>
      <c r="J135" s="142" t="s">
        <v>112</v>
      </c>
      <c r="K135" s="142"/>
      <c r="L135" s="142" t="s">
        <v>112</v>
      </c>
      <c r="M135" s="141" t="s">
        <v>112</v>
      </c>
    </row>
    <row r="136" spans="1:13" s="137" customFormat="1" ht="13.5" customHeight="1" x14ac:dyDescent="0.15">
      <c r="A136" s="139">
        <v>134</v>
      </c>
      <c r="B136" s="139">
        <v>534</v>
      </c>
      <c r="C136" s="142" t="s">
        <v>273</v>
      </c>
      <c r="D136" s="142" t="s">
        <v>274</v>
      </c>
      <c r="E136" s="142" t="s">
        <v>382</v>
      </c>
      <c r="F136" s="141">
        <v>2</v>
      </c>
      <c r="H136" s="139">
        <v>140</v>
      </c>
      <c r="I136" s="139"/>
      <c r="J136" s="142" t="s">
        <v>112</v>
      </c>
      <c r="K136" s="142"/>
      <c r="L136" s="142" t="s">
        <v>112</v>
      </c>
      <c r="M136" s="141" t="s">
        <v>112</v>
      </c>
    </row>
    <row r="137" spans="1:13" s="137" customFormat="1" ht="13.5" customHeight="1" x14ac:dyDescent="0.15">
      <c r="A137" s="139">
        <v>135</v>
      </c>
      <c r="B137" s="139">
        <v>535</v>
      </c>
      <c r="C137" s="142"/>
      <c r="D137" s="142"/>
      <c r="E137" s="142"/>
      <c r="F137" s="141"/>
      <c r="H137" s="139">
        <v>141</v>
      </c>
      <c r="I137" s="139"/>
      <c r="J137" s="142" t="s">
        <v>112</v>
      </c>
      <c r="K137" s="142"/>
      <c r="L137" s="142" t="s">
        <v>112</v>
      </c>
      <c r="M137" s="141" t="s">
        <v>112</v>
      </c>
    </row>
    <row r="138" spans="1:13" s="137" customFormat="1" ht="13.5" customHeight="1" x14ac:dyDescent="0.15">
      <c r="A138" s="139">
        <v>136</v>
      </c>
      <c r="B138" s="139">
        <v>536</v>
      </c>
      <c r="C138" s="142"/>
      <c r="D138" s="142"/>
      <c r="E138" s="142"/>
      <c r="F138" s="141"/>
      <c r="H138" s="139">
        <v>142</v>
      </c>
      <c r="I138" s="139"/>
      <c r="J138" s="142" t="s">
        <v>112</v>
      </c>
      <c r="K138" s="142"/>
      <c r="L138" s="142" t="s">
        <v>112</v>
      </c>
      <c r="M138" s="141" t="s">
        <v>112</v>
      </c>
    </row>
    <row r="139" spans="1:13" s="137" customFormat="1" ht="13.5" customHeight="1" x14ac:dyDescent="0.15">
      <c r="A139" s="139">
        <v>137</v>
      </c>
      <c r="B139" s="139">
        <v>537</v>
      </c>
      <c r="C139" s="142"/>
      <c r="D139" s="142"/>
      <c r="E139" s="142"/>
      <c r="F139" s="141"/>
      <c r="H139" s="139">
        <v>143</v>
      </c>
      <c r="I139" s="139"/>
      <c r="J139" s="142" t="s">
        <v>112</v>
      </c>
      <c r="K139" s="142"/>
      <c r="L139" s="142" t="s">
        <v>112</v>
      </c>
      <c r="M139" s="141" t="s">
        <v>112</v>
      </c>
    </row>
    <row r="140" spans="1:13" s="137" customFormat="1" ht="13.5" customHeight="1" x14ac:dyDescent="0.15">
      <c r="A140" s="139">
        <v>138</v>
      </c>
      <c r="B140" s="139">
        <v>538</v>
      </c>
      <c r="C140" s="142"/>
      <c r="D140" s="142"/>
      <c r="E140" s="142"/>
      <c r="F140" s="141"/>
      <c r="H140" s="139">
        <v>144</v>
      </c>
      <c r="I140" s="139"/>
      <c r="J140" s="142" t="s">
        <v>112</v>
      </c>
      <c r="K140" s="142"/>
      <c r="L140" s="142" t="s">
        <v>112</v>
      </c>
      <c r="M140" s="141" t="s">
        <v>112</v>
      </c>
    </row>
    <row r="141" spans="1:13" s="137" customFormat="1" ht="13.5" customHeight="1" x14ac:dyDescent="0.15">
      <c r="A141" s="139">
        <v>139</v>
      </c>
      <c r="B141" s="139">
        <v>539</v>
      </c>
      <c r="C141" s="142" t="s">
        <v>284</v>
      </c>
      <c r="D141" s="142" t="s">
        <v>285</v>
      </c>
      <c r="E141" s="142" t="s">
        <v>277</v>
      </c>
      <c r="F141" s="141">
        <v>2</v>
      </c>
      <c r="H141" s="139">
        <v>145</v>
      </c>
      <c r="I141" s="139"/>
      <c r="J141" s="142" t="s">
        <v>112</v>
      </c>
      <c r="K141" s="142"/>
      <c r="L141" s="142" t="s">
        <v>112</v>
      </c>
      <c r="M141" s="141" t="s">
        <v>112</v>
      </c>
    </row>
    <row r="142" spans="1:13" s="137" customFormat="1" ht="13.5" customHeight="1" x14ac:dyDescent="0.15">
      <c r="A142" s="139">
        <v>140</v>
      </c>
      <c r="B142" s="139">
        <v>540</v>
      </c>
      <c r="C142" s="142" t="s">
        <v>286</v>
      </c>
      <c r="D142" s="142" t="s">
        <v>287</v>
      </c>
      <c r="E142" s="142" t="s">
        <v>277</v>
      </c>
      <c r="F142" s="141">
        <v>2</v>
      </c>
      <c r="H142" s="139">
        <v>146</v>
      </c>
      <c r="I142" s="139"/>
      <c r="J142" s="142" t="s">
        <v>112</v>
      </c>
      <c r="K142" s="142"/>
      <c r="L142" s="142" t="s">
        <v>112</v>
      </c>
      <c r="M142" s="141" t="s">
        <v>112</v>
      </c>
    </row>
    <row r="143" spans="1:13" s="137" customFormat="1" ht="13.5" customHeight="1" x14ac:dyDescent="0.15">
      <c r="A143" s="139">
        <v>141</v>
      </c>
      <c r="B143" s="139">
        <v>541</v>
      </c>
      <c r="C143" s="142" t="s">
        <v>288</v>
      </c>
      <c r="D143" s="142" t="s">
        <v>289</v>
      </c>
      <c r="E143" s="142" t="s">
        <v>277</v>
      </c>
      <c r="F143" s="141">
        <v>2</v>
      </c>
      <c r="H143" s="139">
        <v>147</v>
      </c>
      <c r="I143" s="139"/>
      <c r="J143" s="142" t="s">
        <v>112</v>
      </c>
      <c r="K143" s="142"/>
      <c r="L143" s="142" t="s">
        <v>112</v>
      </c>
      <c r="M143" s="141" t="s">
        <v>112</v>
      </c>
    </row>
    <row r="144" spans="1:13" s="137" customFormat="1" ht="13.5" customHeight="1" x14ac:dyDescent="0.15">
      <c r="A144" s="139">
        <v>142</v>
      </c>
      <c r="B144" s="139">
        <v>542</v>
      </c>
      <c r="C144" s="142" t="s">
        <v>292</v>
      </c>
      <c r="D144" s="142" t="s">
        <v>293</v>
      </c>
      <c r="E144" s="142" t="s">
        <v>277</v>
      </c>
      <c r="F144" s="141">
        <v>2</v>
      </c>
      <c r="H144" s="139">
        <v>148</v>
      </c>
      <c r="I144" s="139"/>
      <c r="J144" s="142" t="s">
        <v>112</v>
      </c>
      <c r="K144" s="142"/>
      <c r="L144" s="142" t="s">
        <v>112</v>
      </c>
      <c r="M144" s="141" t="s">
        <v>112</v>
      </c>
    </row>
    <row r="145" spans="1:13" s="137" customFormat="1" ht="13.5" customHeight="1" x14ac:dyDescent="0.15">
      <c r="A145" s="139">
        <v>143</v>
      </c>
      <c r="B145" s="139">
        <v>543</v>
      </c>
      <c r="C145" s="142" t="s">
        <v>290</v>
      </c>
      <c r="D145" s="142" t="s">
        <v>291</v>
      </c>
      <c r="E145" s="142" t="s">
        <v>277</v>
      </c>
      <c r="F145" s="141">
        <v>2</v>
      </c>
      <c r="H145" s="139">
        <v>149</v>
      </c>
      <c r="I145" s="139"/>
      <c r="J145" s="142" t="s">
        <v>112</v>
      </c>
      <c r="K145" s="142"/>
      <c r="L145" s="142" t="s">
        <v>112</v>
      </c>
      <c r="M145" s="141" t="s">
        <v>112</v>
      </c>
    </row>
    <row r="146" spans="1:13" s="137" customFormat="1" ht="13.5" customHeight="1" x14ac:dyDescent="0.15">
      <c r="A146" s="139">
        <v>144</v>
      </c>
      <c r="B146" s="139">
        <v>544</v>
      </c>
      <c r="C146" s="142" t="s">
        <v>280</v>
      </c>
      <c r="D146" s="142" t="s">
        <v>281</v>
      </c>
      <c r="E146" s="142" t="s">
        <v>277</v>
      </c>
      <c r="F146" s="141">
        <v>2</v>
      </c>
      <c r="H146" s="139">
        <v>150</v>
      </c>
      <c r="I146" s="139"/>
      <c r="J146" s="142" t="s">
        <v>112</v>
      </c>
      <c r="K146" s="142"/>
      <c r="L146" s="142" t="s">
        <v>112</v>
      </c>
      <c r="M146" s="141" t="s">
        <v>112</v>
      </c>
    </row>
    <row r="147" spans="1:13" s="137" customFormat="1" ht="13.5" customHeight="1" x14ac:dyDescent="0.15">
      <c r="A147" s="139">
        <v>145</v>
      </c>
      <c r="B147" s="139">
        <v>545</v>
      </c>
      <c r="C147" s="142" t="s">
        <v>278</v>
      </c>
      <c r="D147" s="142" t="s">
        <v>279</v>
      </c>
      <c r="E147" s="142" t="s">
        <v>277</v>
      </c>
      <c r="F147" s="141">
        <v>2</v>
      </c>
      <c r="H147" s="139">
        <v>151</v>
      </c>
      <c r="I147" s="139"/>
      <c r="J147" s="142" t="s">
        <v>112</v>
      </c>
      <c r="K147" s="142"/>
      <c r="L147" s="142" t="s">
        <v>112</v>
      </c>
      <c r="M147" s="141" t="s">
        <v>112</v>
      </c>
    </row>
    <row r="148" spans="1:13" s="137" customFormat="1" ht="13.5" customHeight="1" x14ac:dyDescent="0.15">
      <c r="A148" s="139">
        <v>146</v>
      </c>
      <c r="B148" s="139">
        <v>546</v>
      </c>
      <c r="C148" s="142" t="s">
        <v>282</v>
      </c>
      <c r="D148" s="142" t="s">
        <v>283</v>
      </c>
      <c r="E148" s="142" t="s">
        <v>277</v>
      </c>
      <c r="F148" s="141">
        <v>2</v>
      </c>
      <c r="H148" s="139">
        <v>152</v>
      </c>
      <c r="I148" s="139"/>
      <c r="J148" s="142" t="s">
        <v>112</v>
      </c>
      <c r="K148" s="142"/>
      <c r="L148" s="142" t="s">
        <v>112</v>
      </c>
      <c r="M148" s="141" t="s">
        <v>112</v>
      </c>
    </row>
    <row r="149" spans="1:13" s="137" customFormat="1" ht="13.5" customHeight="1" x14ac:dyDescent="0.15">
      <c r="A149" s="139">
        <v>147</v>
      </c>
      <c r="B149" s="139">
        <v>547</v>
      </c>
      <c r="C149" s="142" t="s">
        <v>294</v>
      </c>
      <c r="D149" s="142" t="s">
        <v>295</v>
      </c>
      <c r="E149" s="142" t="s">
        <v>277</v>
      </c>
      <c r="F149" s="141">
        <v>2</v>
      </c>
      <c r="H149" s="139">
        <v>153</v>
      </c>
      <c r="I149" s="139"/>
      <c r="J149" s="142" t="s">
        <v>112</v>
      </c>
      <c r="K149" s="142"/>
      <c r="L149" s="142" t="s">
        <v>112</v>
      </c>
      <c r="M149" s="141" t="s">
        <v>112</v>
      </c>
    </row>
    <row r="150" spans="1:13" s="137" customFormat="1" ht="13.5" customHeight="1" x14ac:dyDescent="0.15">
      <c r="A150" s="139">
        <v>148</v>
      </c>
      <c r="B150" s="139">
        <v>548</v>
      </c>
      <c r="C150" s="142" t="s">
        <v>296</v>
      </c>
      <c r="D150" s="142" t="s">
        <v>297</v>
      </c>
      <c r="E150" s="142" t="s">
        <v>277</v>
      </c>
      <c r="F150" s="141">
        <v>2</v>
      </c>
      <c r="H150" s="139">
        <v>154</v>
      </c>
      <c r="I150" s="139"/>
      <c r="J150" s="142" t="s">
        <v>112</v>
      </c>
      <c r="K150" s="142"/>
      <c r="L150" s="142" t="s">
        <v>112</v>
      </c>
      <c r="M150" s="141" t="s">
        <v>112</v>
      </c>
    </row>
    <row r="151" spans="1:13" s="137" customFormat="1" ht="13.5" customHeight="1" x14ac:dyDescent="0.15">
      <c r="A151" s="139">
        <v>149</v>
      </c>
      <c r="B151" s="139">
        <v>549</v>
      </c>
      <c r="C151" s="142" t="s">
        <v>431</v>
      </c>
      <c r="D151" s="142" t="s">
        <v>432</v>
      </c>
      <c r="E151" s="142" t="s">
        <v>277</v>
      </c>
      <c r="F151" s="141">
        <v>1</v>
      </c>
      <c r="H151" s="139">
        <v>155</v>
      </c>
      <c r="I151" s="139"/>
      <c r="J151" s="142" t="s">
        <v>112</v>
      </c>
      <c r="K151" s="142"/>
      <c r="L151" s="142" t="s">
        <v>112</v>
      </c>
      <c r="M151" s="141" t="s">
        <v>112</v>
      </c>
    </row>
    <row r="152" spans="1:13" s="137" customFormat="1" ht="13.5" customHeight="1" x14ac:dyDescent="0.15">
      <c r="A152" s="139">
        <v>150</v>
      </c>
      <c r="B152" s="139">
        <v>550</v>
      </c>
      <c r="C152" s="142" t="s">
        <v>433</v>
      </c>
      <c r="D152" s="142" t="s">
        <v>434</v>
      </c>
      <c r="E152" s="142" t="s">
        <v>277</v>
      </c>
      <c r="F152" s="141">
        <v>1</v>
      </c>
      <c r="H152" s="139">
        <v>156</v>
      </c>
      <c r="I152" s="139"/>
      <c r="J152" s="142" t="s">
        <v>112</v>
      </c>
      <c r="K152" s="142"/>
      <c r="L152" s="142" t="s">
        <v>112</v>
      </c>
      <c r="M152" s="141" t="s">
        <v>112</v>
      </c>
    </row>
    <row r="153" spans="1:13" s="137" customFormat="1" ht="13.5" customHeight="1" x14ac:dyDescent="0.15">
      <c r="A153" s="139">
        <v>151</v>
      </c>
      <c r="B153" s="139">
        <v>551</v>
      </c>
      <c r="C153" s="142" t="s">
        <v>435</v>
      </c>
      <c r="D153" s="142" t="s">
        <v>436</v>
      </c>
      <c r="E153" s="142" t="s">
        <v>277</v>
      </c>
      <c r="F153" s="141">
        <v>1</v>
      </c>
      <c r="H153" s="139">
        <v>157</v>
      </c>
      <c r="I153" s="139"/>
      <c r="J153" s="142" t="s">
        <v>112</v>
      </c>
      <c r="K153" s="142"/>
      <c r="L153" s="142" t="s">
        <v>112</v>
      </c>
      <c r="M153" s="141" t="s">
        <v>112</v>
      </c>
    </row>
    <row r="154" spans="1:13" s="137" customFormat="1" ht="13.5" customHeight="1" x14ac:dyDescent="0.15">
      <c r="A154" s="139">
        <v>152</v>
      </c>
      <c r="B154" s="139">
        <v>552</v>
      </c>
      <c r="C154" s="142" t="s">
        <v>437</v>
      </c>
      <c r="D154" s="142" t="s">
        <v>438</v>
      </c>
      <c r="E154" s="142" t="s">
        <v>277</v>
      </c>
      <c r="F154" s="141">
        <v>1</v>
      </c>
      <c r="H154" s="139">
        <v>158</v>
      </c>
      <c r="I154" s="139"/>
      <c r="J154" s="142" t="s">
        <v>112</v>
      </c>
      <c r="K154" s="142"/>
      <c r="L154" s="142" t="s">
        <v>112</v>
      </c>
      <c r="M154" s="141" t="s">
        <v>112</v>
      </c>
    </row>
    <row r="155" spans="1:13" s="137" customFormat="1" ht="13.5" customHeight="1" x14ac:dyDescent="0.15">
      <c r="A155" s="139">
        <v>153</v>
      </c>
      <c r="B155" s="139">
        <v>553</v>
      </c>
      <c r="C155" s="142" t="s">
        <v>439</v>
      </c>
      <c r="D155" s="142" t="s">
        <v>440</v>
      </c>
      <c r="E155" s="142" t="s">
        <v>277</v>
      </c>
      <c r="F155" s="141">
        <v>1</v>
      </c>
      <c r="H155" s="139">
        <v>159</v>
      </c>
      <c r="I155" s="139"/>
      <c r="J155" s="142" t="s">
        <v>112</v>
      </c>
      <c r="K155" s="142"/>
      <c r="L155" s="142" t="s">
        <v>112</v>
      </c>
      <c r="M155" s="141" t="s">
        <v>112</v>
      </c>
    </row>
    <row r="156" spans="1:13" s="137" customFormat="1" ht="13.5" customHeight="1" x14ac:dyDescent="0.15">
      <c r="A156" s="139">
        <v>154</v>
      </c>
      <c r="B156" s="139">
        <v>554</v>
      </c>
      <c r="C156" s="142" t="s">
        <v>441</v>
      </c>
      <c r="D156" s="142" t="s">
        <v>442</v>
      </c>
      <c r="E156" s="142" t="s">
        <v>277</v>
      </c>
      <c r="F156" s="141">
        <v>1</v>
      </c>
      <c r="H156" s="139">
        <v>160</v>
      </c>
      <c r="I156" s="139"/>
      <c r="J156" s="142" t="s">
        <v>112</v>
      </c>
      <c r="K156" s="142"/>
      <c r="L156" s="142" t="s">
        <v>112</v>
      </c>
      <c r="M156" s="141" t="s">
        <v>112</v>
      </c>
    </row>
    <row r="157" spans="1:13" s="137" customFormat="1" ht="13.5" customHeight="1" x14ac:dyDescent="0.15">
      <c r="A157" s="139">
        <v>155</v>
      </c>
      <c r="B157" s="139">
        <v>555</v>
      </c>
      <c r="C157" s="142" t="s">
        <v>443</v>
      </c>
      <c r="D157" s="142" t="s">
        <v>444</v>
      </c>
      <c r="E157" s="142" t="s">
        <v>277</v>
      </c>
      <c r="F157" s="141">
        <v>1</v>
      </c>
      <c r="H157" s="139">
        <v>161</v>
      </c>
      <c r="I157" s="139"/>
      <c r="J157" s="142" t="s">
        <v>112</v>
      </c>
      <c r="K157" s="142"/>
      <c r="L157" s="142" t="s">
        <v>112</v>
      </c>
      <c r="M157" s="141" t="s">
        <v>112</v>
      </c>
    </row>
    <row r="158" spans="1:13" s="137" customFormat="1" ht="13.5" customHeight="1" x14ac:dyDescent="0.15">
      <c r="A158" s="139">
        <v>156</v>
      </c>
      <c r="B158" s="139">
        <v>556</v>
      </c>
      <c r="C158" s="142" t="s">
        <v>445</v>
      </c>
      <c r="D158" s="142" t="s">
        <v>446</v>
      </c>
      <c r="E158" s="142" t="s">
        <v>277</v>
      </c>
      <c r="F158" s="141">
        <v>1</v>
      </c>
      <c r="H158" s="139">
        <v>162</v>
      </c>
      <c r="I158" s="139"/>
      <c r="J158" s="142" t="s">
        <v>112</v>
      </c>
      <c r="K158" s="142"/>
      <c r="L158" s="142" t="s">
        <v>112</v>
      </c>
      <c r="M158" s="141" t="s">
        <v>112</v>
      </c>
    </row>
    <row r="159" spans="1:13" s="137" customFormat="1" ht="13.5" customHeight="1" x14ac:dyDescent="0.15">
      <c r="A159" s="139">
        <v>157</v>
      </c>
      <c r="B159" s="139">
        <v>557</v>
      </c>
      <c r="C159" s="142" t="s">
        <v>447</v>
      </c>
      <c r="D159" s="142" t="s">
        <v>448</v>
      </c>
      <c r="E159" s="142" t="s">
        <v>277</v>
      </c>
      <c r="F159" s="141">
        <v>1</v>
      </c>
      <c r="H159" s="139">
        <v>163</v>
      </c>
      <c r="I159" s="139"/>
      <c r="J159" s="142" t="s">
        <v>112</v>
      </c>
      <c r="K159" s="142"/>
      <c r="L159" s="142" t="s">
        <v>112</v>
      </c>
      <c r="M159" s="141" t="s">
        <v>112</v>
      </c>
    </row>
    <row r="160" spans="1:13" s="137" customFormat="1" ht="13.5" customHeight="1" x14ac:dyDescent="0.15">
      <c r="A160" s="139">
        <v>158</v>
      </c>
      <c r="B160" s="139">
        <v>558</v>
      </c>
      <c r="C160" s="142" t="s">
        <v>449</v>
      </c>
      <c r="D160" s="142" t="s">
        <v>450</v>
      </c>
      <c r="E160" s="142" t="s">
        <v>277</v>
      </c>
      <c r="F160" s="141">
        <v>1</v>
      </c>
      <c r="H160" s="139">
        <v>164</v>
      </c>
      <c r="I160" s="139"/>
      <c r="J160" s="142" t="s">
        <v>112</v>
      </c>
      <c r="K160" s="142"/>
      <c r="L160" s="142" t="s">
        <v>112</v>
      </c>
      <c r="M160" s="141" t="s">
        <v>112</v>
      </c>
    </row>
    <row r="161" spans="1:13" s="137" customFormat="1" ht="13.5" customHeight="1" x14ac:dyDescent="0.15">
      <c r="A161" s="139">
        <v>159</v>
      </c>
      <c r="B161" s="139">
        <v>559</v>
      </c>
      <c r="C161" s="142" t="s">
        <v>451</v>
      </c>
      <c r="D161" s="142" t="s">
        <v>452</v>
      </c>
      <c r="E161" s="142" t="s">
        <v>277</v>
      </c>
      <c r="F161" s="141">
        <v>1</v>
      </c>
      <c r="H161" s="139">
        <v>165</v>
      </c>
      <c r="I161" s="139"/>
      <c r="J161" s="142" t="s">
        <v>112</v>
      </c>
      <c r="K161" s="142"/>
      <c r="L161" s="142" t="s">
        <v>112</v>
      </c>
      <c r="M161" s="141" t="s">
        <v>112</v>
      </c>
    </row>
    <row r="162" spans="1:13" s="137" customFormat="1" ht="13.5" customHeight="1" x14ac:dyDescent="0.15">
      <c r="A162" s="139">
        <v>160</v>
      </c>
      <c r="B162" s="139">
        <v>560</v>
      </c>
      <c r="C162" s="142" t="s">
        <v>453</v>
      </c>
      <c r="D162" s="142" t="s">
        <v>454</v>
      </c>
      <c r="E162" s="142" t="s">
        <v>172</v>
      </c>
      <c r="F162" s="141">
        <v>1</v>
      </c>
      <c r="H162" s="139">
        <v>166</v>
      </c>
      <c r="I162" s="139"/>
      <c r="J162" s="142" t="s">
        <v>112</v>
      </c>
      <c r="K162" s="142"/>
      <c r="L162" s="142" t="s">
        <v>112</v>
      </c>
      <c r="M162" s="141" t="s">
        <v>112</v>
      </c>
    </row>
    <row r="163" spans="1:13" s="137" customFormat="1" ht="13.5" customHeight="1" x14ac:dyDescent="0.15">
      <c r="A163" s="139">
        <v>161</v>
      </c>
      <c r="B163" s="139">
        <v>561</v>
      </c>
      <c r="C163" s="142" t="s">
        <v>455</v>
      </c>
      <c r="D163" s="142" t="s">
        <v>456</v>
      </c>
      <c r="E163" s="142" t="s">
        <v>203</v>
      </c>
      <c r="F163" s="141">
        <v>1</v>
      </c>
      <c r="H163" s="139">
        <v>167</v>
      </c>
      <c r="I163" s="139"/>
      <c r="J163" s="142" t="s">
        <v>112</v>
      </c>
      <c r="K163" s="142"/>
      <c r="L163" s="142" t="s">
        <v>112</v>
      </c>
      <c r="M163" s="141" t="s">
        <v>112</v>
      </c>
    </row>
    <row r="164" spans="1:13" s="137" customFormat="1" ht="13.5" customHeight="1" x14ac:dyDescent="0.15">
      <c r="A164" s="139">
        <v>162</v>
      </c>
      <c r="B164" s="139">
        <v>562</v>
      </c>
      <c r="C164" s="142" t="s">
        <v>457</v>
      </c>
      <c r="D164" s="142" t="s">
        <v>458</v>
      </c>
      <c r="E164" s="142" t="s">
        <v>203</v>
      </c>
      <c r="F164" s="141">
        <v>1</v>
      </c>
      <c r="H164" s="139">
        <v>168</v>
      </c>
      <c r="I164" s="139"/>
      <c r="J164" s="142" t="s">
        <v>112</v>
      </c>
      <c r="K164" s="142"/>
      <c r="L164" s="142" t="s">
        <v>112</v>
      </c>
      <c r="M164" s="141" t="s">
        <v>112</v>
      </c>
    </row>
    <row r="165" spans="1:13" s="137" customFormat="1" ht="13.5" customHeight="1" x14ac:dyDescent="0.15">
      <c r="A165" s="139">
        <v>163</v>
      </c>
      <c r="B165" s="139">
        <v>563</v>
      </c>
      <c r="C165" s="142" t="s">
        <v>459</v>
      </c>
      <c r="D165" s="142" t="s">
        <v>460</v>
      </c>
      <c r="E165" s="142" t="s">
        <v>229</v>
      </c>
      <c r="F165" s="141">
        <v>1</v>
      </c>
      <c r="H165" s="139">
        <v>169</v>
      </c>
      <c r="I165" s="139"/>
      <c r="J165" s="142" t="s">
        <v>112</v>
      </c>
      <c r="K165" s="142"/>
      <c r="L165" s="142" t="s">
        <v>112</v>
      </c>
      <c r="M165" s="141" t="s">
        <v>112</v>
      </c>
    </row>
    <row r="166" spans="1:13" s="137" customFormat="1" ht="13.5" customHeight="1" x14ac:dyDescent="0.15">
      <c r="A166" s="139">
        <v>164</v>
      </c>
      <c r="B166" s="139">
        <v>564</v>
      </c>
      <c r="C166" s="142" t="s">
        <v>461</v>
      </c>
      <c r="D166" s="142" t="s">
        <v>462</v>
      </c>
      <c r="E166" s="142" t="s">
        <v>259</v>
      </c>
      <c r="F166" s="141">
        <v>1</v>
      </c>
      <c r="H166" s="139">
        <v>170</v>
      </c>
      <c r="I166" s="139"/>
      <c r="J166" s="142" t="s">
        <v>112</v>
      </c>
      <c r="K166" s="142"/>
      <c r="L166" s="142" t="s">
        <v>112</v>
      </c>
      <c r="M166" s="141" t="s">
        <v>112</v>
      </c>
    </row>
    <row r="167" spans="1:13" s="137" customFormat="1" ht="13.5" customHeight="1" x14ac:dyDescent="0.15">
      <c r="A167" s="139">
        <v>165</v>
      </c>
      <c r="B167" s="139">
        <v>565</v>
      </c>
      <c r="C167" s="142" t="s">
        <v>463</v>
      </c>
      <c r="D167" s="142" t="s">
        <v>464</v>
      </c>
      <c r="E167" s="142" t="s">
        <v>259</v>
      </c>
      <c r="F167" s="141">
        <v>1</v>
      </c>
      <c r="H167" s="139">
        <v>171</v>
      </c>
      <c r="I167" s="139"/>
      <c r="J167" s="142" t="s">
        <v>112</v>
      </c>
      <c r="K167" s="142"/>
      <c r="L167" s="142" t="s">
        <v>112</v>
      </c>
      <c r="M167" s="141" t="s">
        <v>112</v>
      </c>
    </row>
    <row r="168" spans="1:13" s="137" customFormat="1" ht="13.5" customHeight="1" x14ac:dyDescent="0.15">
      <c r="A168" s="139">
        <v>166</v>
      </c>
      <c r="B168" s="139">
        <v>566</v>
      </c>
      <c r="C168" s="142" t="s">
        <v>465</v>
      </c>
      <c r="D168" s="142" t="s">
        <v>466</v>
      </c>
      <c r="E168" s="142" t="s">
        <v>272</v>
      </c>
      <c r="F168" s="141">
        <v>1</v>
      </c>
      <c r="H168" s="139">
        <v>172</v>
      </c>
      <c r="I168" s="139"/>
      <c r="J168" s="142" t="s">
        <v>112</v>
      </c>
      <c r="K168" s="142"/>
      <c r="L168" s="142" t="s">
        <v>112</v>
      </c>
      <c r="M168" s="141" t="s">
        <v>112</v>
      </c>
    </row>
    <row r="169" spans="1:13" s="137" customFormat="1" ht="13.5" customHeight="1" x14ac:dyDescent="0.15">
      <c r="A169" s="139">
        <v>167</v>
      </c>
      <c r="B169" s="139">
        <v>567</v>
      </c>
      <c r="C169" s="142" t="s">
        <v>467</v>
      </c>
      <c r="D169" s="142" t="s">
        <v>468</v>
      </c>
      <c r="E169" s="142" t="s">
        <v>175</v>
      </c>
      <c r="F169" s="141">
        <v>1</v>
      </c>
      <c r="H169" s="139">
        <v>173</v>
      </c>
      <c r="I169" s="139"/>
      <c r="J169" s="142" t="s">
        <v>112</v>
      </c>
      <c r="K169" s="142"/>
      <c r="L169" s="142" t="s">
        <v>112</v>
      </c>
      <c r="M169" s="141" t="s">
        <v>112</v>
      </c>
    </row>
    <row r="170" spans="1:13" s="137" customFormat="1" ht="13.5" customHeight="1" x14ac:dyDescent="0.15">
      <c r="A170" s="139">
        <v>168</v>
      </c>
      <c r="B170" s="139">
        <v>568</v>
      </c>
      <c r="C170" s="142" t="s">
        <v>469</v>
      </c>
      <c r="D170" s="142" t="s">
        <v>470</v>
      </c>
      <c r="E170" s="142" t="s">
        <v>175</v>
      </c>
      <c r="F170" s="141">
        <v>1</v>
      </c>
      <c r="H170" s="139">
        <v>174</v>
      </c>
      <c r="I170" s="139"/>
      <c r="J170" s="142" t="s">
        <v>112</v>
      </c>
      <c r="K170" s="142"/>
      <c r="L170" s="142" t="s">
        <v>112</v>
      </c>
      <c r="M170" s="141" t="s">
        <v>112</v>
      </c>
    </row>
    <row r="171" spans="1:13" s="137" customFormat="1" ht="13.5" customHeight="1" x14ac:dyDescent="0.15">
      <c r="A171" s="139">
        <v>169</v>
      </c>
      <c r="B171" s="139">
        <v>569</v>
      </c>
      <c r="C171" s="142" t="s">
        <v>471</v>
      </c>
      <c r="D171" s="142" t="s">
        <v>472</v>
      </c>
      <c r="E171" s="142" t="s">
        <v>175</v>
      </c>
      <c r="F171" s="141">
        <v>1</v>
      </c>
      <c r="H171" s="139">
        <v>175</v>
      </c>
      <c r="I171" s="139"/>
      <c r="J171" s="142" t="s">
        <v>112</v>
      </c>
      <c r="K171" s="142"/>
      <c r="L171" s="142" t="s">
        <v>112</v>
      </c>
      <c r="M171" s="141" t="s">
        <v>112</v>
      </c>
    </row>
    <row r="172" spans="1:13" s="137" customFormat="1" ht="13.5" customHeight="1" x14ac:dyDescent="0.15">
      <c r="A172" s="139">
        <v>170</v>
      </c>
      <c r="B172" s="139">
        <v>570</v>
      </c>
      <c r="C172" s="142" t="s">
        <v>473</v>
      </c>
      <c r="D172" s="142" t="s">
        <v>474</v>
      </c>
      <c r="E172" s="142" t="s">
        <v>175</v>
      </c>
      <c r="F172" s="141">
        <v>1</v>
      </c>
      <c r="H172" s="139">
        <v>176</v>
      </c>
      <c r="I172" s="139"/>
      <c r="J172" s="142" t="s">
        <v>112</v>
      </c>
      <c r="K172" s="142"/>
      <c r="L172" s="142" t="s">
        <v>112</v>
      </c>
      <c r="M172" s="141" t="s">
        <v>112</v>
      </c>
    </row>
    <row r="173" spans="1:13" s="137" customFormat="1" ht="13.5" customHeight="1" x14ac:dyDescent="0.15">
      <c r="A173" s="139">
        <v>171</v>
      </c>
      <c r="B173" s="139">
        <v>571</v>
      </c>
      <c r="C173" s="142" t="s">
        <v>475</v>
      </c>
      <c r="D173" s="142" t="s">
        <v>476</v>
      </c>
      <c r="E173" s="142" t="s">
        <v>175</v>
      </c>
      <c r="F173" s="141">
        <v>1</v>
      </c>
      <c r="H173" s="139">
        <v>177</v>
      </c>
      <c r="I173" s="139"/>
      <c r="J173" s="142" t="s">
        <v>112</v>
      </c>
      <c r="K173" s="142"/>
      <c r="L173" s="142" t="s">
        <v>112</v>
      </c>
      <c r="M173" s="141" t="s">
        <v>112</v>
      </c>
    </row>
    <row r="174" spans="1:13" s="137" customFormat="1" ht="13.5" customHeight="1" x14ac:dyDescent="0.15">
      <c r="A174" s="139">
        <v>172</v>
      </c>
      <c r="B174" s="139">
        <v>572</v>
      </c>
      <c r="C174" s="142" t="s">
        <v>477</v>
      </c>
      <c r="D174" s="142" t="s">
        <v>478</v>
      </c>
      <c r="E174" s="142" t="s">
        <v>175</v>
      </c>
      <c r="F174" s="141">
        <v>1</v>
      </c>
      <c r="H174" s="139">
        <v>178</v>
      </c>
      <c r="I174" s="139"/>
      <c r="J174" s="142" t="s">
        <v>112</v>
      </c>
      <c r="K174" s="142"/>
      <c r="L174" s="142" t="s">
        <v>112</v>
      </c>
      <c r="M174" s="141" t="s">
        <v>112</v>
      </c>
    </row>
    <row r="175" spans="1:13" s="137" customFormat="1" ht="13.5" customHeight="1" x14ac:dyDescent="0.15">
      <c r="A175" s="139">
        <v>173</v>
      </c>
      <c r="B175" s="139">
        <v>573</v>
      </c>
      <c r="C175" s="142" t="s">
        <v>479</v>
      </c>
      <c r="D175" s="142" t="s">
        <v>480</v>
      </c>
      <c r="E175" s="142" t="s">
        <v>175</v>
      </c>
      <c r="F175" s="141">
        <v>1</v>
      </c>
      <c r="H175" s="139">
        <v>179</v>
      </c>
      <c r="I175" s="139"/>
      <c r="J175" s="142" t="s">
        <v>112</v>
      </c>
      <c r="K175" s="142"/>
      <c r="L175" s="142" t="s">
        <v>112</v>
      </c>
      <c r="M175" s="141" t="s">
        <v>112</v>
      </c>
    </row>
    <row r="176" spans="1:13" s="137" customFormat="1" ht="13.5" customHeight="1" x14ac:dyDescent="0.15">
      <c r="A176" s="139">
        <v>174</v>
      </c>
      <c r="B176" s="139">
        <v>574</v>
      </c>
      <c r="C176" s="142" t="s">
        <v>481</v>
      </c>
      <c r="D176" s="142" t="s">
        <v>482</v>
      </c>
      <c r="E176" s="142" t="s">
        <v>254</v>
      </c>
      <c r="F176" s="141">
        <v>1</v>
      </c>
      <c r="H176" s="139">
        <v>180</v>
      </c>
      <c r="I176" s="139"/>
      <c r="J176" s="142" t="s">
        <v>112</v>
      </c>
      <c r="K176" s="142"/>
      <c r="L176" s="142" t="s">
        <v>112</v>
      </c>
      <c r="M176" s="141" t="s">
        <v>112</v>
      </c>
    </row>
    <row r="177" spans="1:13" s="137" customFormat="1" ht="13.5" customHeight="1" x14ac:dyDescent="0.15">
      <c r="A177" s="139">
        <v>175</v>
      </c>
      <c r="B177" s="139">
        <v>575</v>
      </c>
      <c r="C177" s="142" t="s">
        <v>483</v>
      </c>
      <c r="D177" s="142" t="s">
        <v>484</v>
      </c>
      <c r="E177" s="142" t="s">
        <v>254</v>
      </c>
      <c r="F177" s="141">
        <v>1</v>
      </c>
      <c r="H177" s="136"/>
      <c r="I177" s="136"/>
      <c r="M177" s="138"/>
    </row>
    <row r="178" spans="1:13" s="137" customFormat="1" ht="13.5" customHeight="1" x14ac:dyDescent="0.15">
      <c r="A178" s="139">
        <v>176</v>
      </c>
      <c r="B178" s="139">
        <v>576</v>
      </c>
      <c r="C178" s="142" t="s">
        <v>485</v>
      </c>
      <c r="D178" s="142" t="s">
        <v>486</v>
      </c>
      <c r="E178" s="142" t="s">
        <v>254</v>
      </c>
      <c r="F178" s="141">
        <v>1</v>
      </c>
      <c r="H178" s="136"/>
      <c r="I178" s="136"/>
      <c r="M178" s="138"/>
    </row>
    <row r="179" spans="1:13" s="137" customFormat="1" ht="13.5" customHeight="1" x14ac:dyDescent="0.15">
      <c r="A179" s="139">
        <v>177</v>
      </c>
      <c r="B179" s="139">
        <v>577</v>
      </c>
      <c r="C179" s="142" t="s">
        <v>487</v>
      </c>
      <c r="D179" s="142" t="s">
        <v>488</v>
      </c>
      <c r="E179" s="142" t="s">
        <v>254</v>
      </c>
      <c r="F179" s="141">
        <v>1</v>
      </c>
      <c r="H179" s="136"/>
      <c r="I179" s="136"/>
      <c r="M179" s="138"/>
    </row>
    <row r="180" spans="1:13" s="137" customFormat="1" ht="13.5" customHeight="1" x14ac:dyDescent="0.15">
      <c r="A180" s="139">
        <v>178</v>
      </c>
      <c r="B180" s="139">
        <v>578</v>
      </c>
      <c r="C180" s="142" t="s">
        <v>489</v>
      </c>
      <c r="D180" s="142" t="s">
        <v>490</v>
      </c>
      <c r="E180" s="142" t="s">
        <v>254</v>
      </c>
      <c r="F180" s="141">
        <v>1</v>
      </c>
      <c r="H180" s="136"/>
      <c r="I180" s="136"/>
      <c r="M180" s="138"/>
    </row>
    <row r="181" spans="1:13" s="137" customFormat="1" ht="13.5" customHeight="1" x14ac:dyDescent="0.15">
      <c r="A181" s="139">
        <v>179</v>
      </c>
      <c r="B181" s="139">
        <v>579</v>
      </c>
      <c r="C181" s="142" t="s">
        <v>491</v>
      </c>
      <c r="D181" s="142" t="s">
        <v>492</v>
      </c>
      <c r="E181" s="142" t="s">
        <v>199</v>
      </c>
      <c r="F181" s="141">
        <v>1</v>
      </c>
      <c r="H181" s="136"/>
      <c r="I181" s="136"/>
      <c r="M181" s="138"/>
    </row>
    <row r="182" spans="1:13" s="137" customFormat="1" ht="13.5" customHeight="1" x14ac:dyDescent="0.15">
      <c r="A182" s="139">
        <v>180</v>
      </c>
      <c r="B182" s="139">
        <v>580</v>
      </c>
      <c r="C182" s="142" t="s">
        <v>493</v>
      </c>
      <c r="D182" s="142" t="s">
        <v>494</v>
      </c>
      <c r="E182" s="142" t="s">
        <v>265</v>
      </c>
      <c r="F182" s="141">
        <v>1</v>
      </c>
      <c r="H182" s="136"/>
      <c r="I182" s="136"/>
      <c r="M182" s="138"/>
    </row>
    <row r="183" spans="1:13" s="137" customFormat="1" ht="13.5" customHeight="1" x14ac:dyDescent="0.15">
      <c r="A183" s="139">
        <v>181</v>
      </c>
      <c r="B183" s="139">
        <v>581</v>
      </c>
      <c r="C183" s="142"/>
      <c r="D183" s="142"/>
      <c r="E183" s="142"/>
      <c r="F183" s="141"/>
      <c r="H183" s="136"/>
      <c r="I183" s="136"/>
      <c r="M183" s="138"/>
    </row>
    <row r="184" spans="1:13" s="137" customFormat="1" ht="13.5" customHeight="1" x14ac:dyDescent="0.15">
      <c r="A184" s="139">
        <v>182</v>
      </c>
      <c r="B184" s="139">
        <v>582</v>
      </c>
      <c r="C184" s="142" t="s">
        <v>495</v>
      </c>
      <c r="D184" s="142" t="s">
        <v>496</v>
      </c>
      <c r="E184" s="142" t="s">
        <v>382</v>
      </c>
      <c r="F184" s="141">
        <v>1</v>
      </c>
      <c r="H184" s="136"/>
      <c r="I184" s="136"/>
      <c r="M184" s="138"/>
    </row>
    <row r="185" spans="1:13" s="137" customFormat="1" ht="13.5" customHeight="1" x14ac:dyDescent="0.15">
      <c r="A185" s="139">
        <v>183</v>
      </c>
      <c r="B185" s="139">
        <v>583</v>
      </c>
      <c r="C185" s="142" t="s">
        <v>497</v>
      </c>
      <c r="D185" s="142" t="s">
        <v>498</v>
      </c>
      <c r="E185" s="142" t="s">
        <v>382</v>
      </c>
      <c r="F185" s="141">
        <v>1</v>
      </c>
      <c r="H185" s="136"/>
      <c r="I185" s="136"/>
      <c r="M185" s="138"/>
    </row>
    <row r="186" spans="1:13" s="137" customFormat="1" ht="13.5" customHeight="1" x14ac:dyDescent="0.15">
      <c r="A186" s="139">
        <v>184</v>
      </c>
      <c r="B186" s="139">
        <v>584</v>
      </c>
      <c r="C186" s="142" t="s">
        <v>499</v>
      </c>
      <c r="D186" s="142" t="s">
        <v>500</v>
      </c>
      <c r="E186" s="142" t="s">
        <v>382</v>
      </c>
      <c r="F186" s="141">
        <v>1</v>
      </c>
      <c r="H186" s="136"/>
      <c r="I186" s="136"/>
      <c r="M186" s="138"/>
    </row>
    <row r="187" spans="1:13" s="137" customFormat="1" ht="13.5" customHeight="1" x14ac:dyDescent="0.15">
      <c r="A187" s="139">
        <v>185</v>
      </c>
      <c r="B187" s="139">
        <v>585</v>
      </c>
      <c r="C187" s="142" t="s">
        <v>501</v>
      </c>
      <c r="D187" s="142" t="s">
        <v>502</v>
      </c>
      <c r="E187" s="142" t="s">
        <v>172</v>
      </c>
      <c r="F187" s="141">
        <v>2</v>
      </c>
      <c r="H187" s="136"/>
      <c r="I187" s="136"/>
      <c r="M187" s="138"/>
    </row>
    <row r="188" spans="1:13" s="137" customFormat="1" ht="13.5" customHeight="1" x14ac:dyDescent="0.15">
      <c r="A188" s="139">
        <v>186</v>
      </c>
      <c r="B188" s="139">
        <v>586</v>
      </c>
      <c r="C188" s="142" t="s">
        <v>503</v>
      </c>
      <c r="D188" s="142" t="s">
        <v>504</v>
      </c>
      <c r="E188" s="142" t="s">
        <v>172</v>
      </c>
      <c r="F188" s="141">
        <v>1</v>
      </c>
      <c r="H188" s="136"/>
      <c r="I188" s="136"/>
      <c r="M188" s="138"/>
    </row>
    <row r="189" spans="1:13" s="137" customFormat="1" ht="13.5" customHeight="1" x14ac:dyDescent="0.15">
      <c r="A189" s="139">
        <v>187</v>
      </c>
      <c r="B189" s="139">
        <v>587</v>
      </c>
      <c r="C189" s="142" t="s">
        <v>505</v>
      </c>
      <c r="D189" s="142" t="s">
        <v>506</v>
      </c>
      <c r="E189" s="142" t="s">
        <v>172</v>
      </c>
      <c r="F189" s="141">
        <v>1</v>
      </c>
      <c r="H189" s="136"/>
      <c r="I189" s="136"/>
      <c r="M189" s="138"/>
    </row>
    <row r="190" spans="1:13" s="137" customFormat="1" ht="13.5" customHeight="1" x14ac:dyDescent="0.15">
      <c r="A190" s="139">
        <v>188</v>
      </c>
      <c r="B190" s="139">
        <v>588</v>
      </c>
      <c r="C190" s="142" t="s">
        <v>507</v>
      </c>
      <c r="D190" s="142" t="s">
        <v>508</v>
      </c>
      <c r="E190" s="142" t="s">
        <v>194</v>
      </c>
      <c r="F190" s="141">
        <v>1</v>
      </c>
      <c r="H190" s="136"/>
      <c r="I190" s="136"/>
      <c r="M190" s="138"/>
    </row>
    <row r="191" spans="1:13" s="137" customFormat="1" ht="13.5" customHeight="1" x14ac:dyDescent="0.15">
      <c r="A191" s="139">
        <v>189</v>
      </c>
      <c r="B191" s="139">
        <v>589</v>
      </c>
      <c r="C191" s="142" t="s">
        <v>509</v>
      </c>
      <c r="D191" s="142" t="s">
        <v>510</v>
      </c>
      <c r="E191" s="142" t="s">
        <v>254</v>
      </c>
      <c r="F191" s="141">
        <v>1</v>
      </c>
      <c r="H191" s="136"/>
      <c r="I191" s="136"/>
      <c r="M191" s="138"/>
    </row>
    <row r="192" spans="1:13" s="137" customFormat="1" ht="13.5" customHeight="1" x14ac:dyDescent="0.15">
      <c r="A192" s="139">
        <v>190</v>
      </c>
      <c r="B192" s="139">
        <v>590</v>
      </c>
      <c r="C192" s="142" t="s">
        <v>511</v>
      </c>
      <c r="D192" s="142" t="s">
        <v>512</v>
      </c>
      <c r="E192" s="142" t="s">
        <v>254</v>
      </c>
      <c r="F192" s="141">
        <v>1</v>
      </c>
      <c r="H192" s="136"/>
      <c r="I192" s="136"/>
      <c r="M192" s="138"/>
    </row>
    <row r="193" spans="1:13" s="137" customFormat="1" ht="13.5" customHeight="1" x14ac:dyDescent="0.15">
      <c r="A193" s="139">
        <v>191</v>
      </c>
      <c r="B193" s="139">
        <v>591</v>
      </c>
      <c r="C193" s="142" t="s">
        <v>513</v>
      </c>
      <c r="D193" s="142" t="s">
        <v>514</v>
      </c>
      <c r="E193" s="142" t="s">
        <v>254</v>
      </c>
      <c r="F193" s="141">
        <v>1</v>
      </c>
      <c r="H193" s="136"/>
      <c r="I193" s="136"/>
      <c r="M193" s="138"/>
    </row>
    <row r="194" spans="1:13" s="137" customFormat="1" ht="13.5" customHeight="1" x14ac:dyDescent="0.15">
      <c r="A194" s="139">
        <v>192</v>
      </c>
      <c r="B194" s="139">
        <v>592</v>
      </c>
      <c r="C194" s="142" t="s">
        <v>515</v>
      </c>
      <c r="D194" s="142" t="s">
        <v>516</v>
      </c>
      <c r="E194" s="142" t="s">
        <v>254</v>
      </c>
      <c r="F194" s="141">
        <v>1</v>
      </c>
      <c r="H194" s="136"/>
      <c r="I194" s="136"/>
      <c r="M194" s="138"/>
    </row>
    <row r="195" spans="1:13" s="137" customFormat="1" ht="13.5" customHeight="1" x14ac:dyDescent="0.15">
      <c r="A195" s="139">
        <v>193</v>
      </c>
      <c r="B195" s="139">
        <v>593</v>
      </c>
      <c r="C195" s="142" t="s">
        <v>517</v>
      </c>
      <c r="D195" s="142" t="s">
        <v>518</v>
      </c>
      <c r="E195" s="142" t="s">
        <v>254</v>
      </c>
      <c r="F195" s="141">
        <v>1</v>
      </c>
      <c r="H195" s="136"/>
      <c r="I195" s="136"/>
      <c r="J195" s="136"/>
      <c r="K195" s="136"/>
      <c r="L195" s="136"/>
      <c r="M195" s="136"/>
    </row>
    <row r="196" spans="1:13" s="137" customFormat="1" ht="13.5" customHeight="1" x14ac:dyDescent="0.15">
      <c r="A196" s="139">
        <v>194</v>
      </c>
      <c r="B196" s="139">
        <v>594</v>
      </c>
      <c r="C196" s="142" t="s">
        <v>519</v>
      </c>
      <c r="D196" s="142" t="s">
        <v>520</v>
      </c>
      <c r="E196" s="142" t="s">
        <v>185</v>
      </c>
      <c r="F196" s="141">
        <v>1</v>
      </c>
      <c r="H196" s="136"/>
      <c r="I196" s="136"/>
      <c r="J196" s="136"/>
      <c r="K196" s="136"/>
      <c r="L196" s="136"/>
      <c r="M196" s="136"/>
    </row>
    <row r="197" spans="1:13" s="137" customFormat="1" ht="13.5" customHeight="1" x14ac:dyDescent="0.15">
      <c r="A197" s="143">
        <v>195</v>
      </c>
      <c r="B197" s="139">
        <v>595</v>
      </c>
      <c r="C197" s="142" t="s">
        <v>521</v>
      </c>
      <c r="D197" s="142" t="s">
        <v>522</v>
      </c>
      <c r="E197" s="142" t="s">
        <v>172</v>
      </c>
      <c r="F197" s="141">
        <v>1</v>
      </c>
      <c r="H197" s="136"/>
      <c r="I197" s="136"/>
      <c r="J197" s="136"/>
      <c r="K197" s="136"/>
      <c r="L197" s="136"/>
      <c r="M197" s="136"/>
    </row>
    <row r="198" spans="1:13" s="137" customFormat="1" ht="13.5" customHeight="1" x14ac:dyDescent="0.15">
      <c r="A198" s="139">
        <v>196</v>
      </c>
      <c r="B198" s="139">
        <v>596</v>
      </c>
      <c r="C198" s="142" t="s">
        <v>523</v>
      </c>
      <c r="D198" s="142" t="s">
        <v>524</v>
      </c>
      <c r="E198" s="142" t="s">
        <v>172</v>
      </c>
      <c r="F198" s="141">
        <v>1</v>
      </c>
      <c r="H198" s="136"/>
      <c r="I198" s="136"/>
      <c r="J198" s="136"/>
      <c r="K198" s="136"/>
      <c r="L198" s="136"/>
      <c r="M198" s="136"/>
    </row>
    <row r="199" spans="1:13" s="137" customFormat="1" ht="13.5" customHeight="1" x14ac:dyDescent="0.15">
      <c r="A199" s="139">
        <v>197</v>
      </c>
      <c r="B199" s="139">
        <v>597</v>
      </c>
      <c r="C199" s="142" t="s">
        <v>525</v>
      </c>
      <c r="D199" s="142" t="s">
        <v>526</v>
      </c>
      <c r="E199" s="142" t="s">
        <v>172</v>
      </c>
      <c r="F199" s="141">
        <v>1</v>
      </c>
      <c r="H199" s="136"/>
      <c r="I199" s="136"/>
      <c r="J199" s="136"/>
      <c r="K199" s="136"/>
      <c r="L199" s="136"/>
      <c r="M199" s="136"/>
    </row>
    <row r="200" spans="1:13" s="137" customFormat="1" ht="13.5" customHeight="1" x14ac:dyDescent="0.15">
      <c r="A200" s="139">
        <v>198</v>
      </c>
      <c r="B200" s="139">
        <v>598</v>
      </c>
      <c r="C200" s="142" t="s">
        <v>527</v>
      </c>
      <c r="D200" s="142" t="s">
        <v>528</v>
      </c>
      <c r="E200" s="142" t="s">
        <v>194</v>
      </c>
      <c r="F200" s="141">
        <v>1</v>
      </c>
      <c r="H200" s="136"/>
      <c r="I200" s="136"/>
      <c r="J200" s="136"/>
      <c r="K200" s="136"/>
      <c r="L200" s="136"/>
      <c r="M200" s="136"/>
    </row>
    <row r="201" spans="1:13" s="137" customFormat="1" ht="13.5" customHeight="1" x14ac:dyDescent="0.15">
      <c r="A201" s="139">
        <v>199</v>
      </c>
      <c r="B201" s="139">
        <v>599</v>
      </c>
      <c r="C201" s="142" t="s">
        <v>529</v>
      </c>
      <c r="D201" s="142" t="s">
        <v>530</v>
      </c>
      <c r="E201" s="142" t="s">
        <v>194</v>
      </c>
      <c r="F201" s="141">
        <v>1</v>
      </c>
      <c r="H201" s="136"/>
      <c r="I201" s="136"/>
      <c r="J201" s="136"/>
      <c r="K201" s="136"/>
      <c r="L201" s="136"/>
      <c r="M201" s="136"/>
    </row>
    <row r="202" spans="1:13" s="137" customFormat="1" ht="13.5" customHeight="1" x14ac:dyDescent="0.15">
      <c r="A202" s="139">
        <v>200</v>
      </c>
      <c r="B202" s="139">
        <v>600</v>
      </c>
      <c r="C202" s="142" t="s">
        <v>531</v>
      </c>
      <c r="D202" s="142" t="s">
        <v>532</v>
      </c>
      <c r="E202" s="142" t="s">
        <v>203</v>
      </c>
      <c r="F202" s="141">
        <v>1</v>
      </c>
      <c r="H202" s="136"/>
      <c r="I202" s="136"/>
      <c r="J202" s="136"/>
      <c r="K202" s="136"/>
      <c r="L202" s="136"/>
      <c r="M202" s="136"/>
    </row>
    <row r="203" spans="1:13" s="137" customFormat="1" ht="13.5" customHeight="1" x14ac:dyDescent="0.15">
      <c r="A203" s="139">
        <v>201</v>
      </c>
      <c r="B203" s="139">
        <v>601</v>
      </c>
      <c r="C203" s="142" t="s">
        <v>533</v>
      </c>
      <c r="D203" s="142" t="s">
        <v>534</v>
      </c>
      <c r="E203" s="142" t="s">
        <v>254</v>
      </c>
      <c r="F203" s="141">
        <v>1</v>
      </c>
      <c r="H203" s="136"/>
      <c r="I203" s="136"/>
      <c r="J203" s="136"/>
      <c r="K203" s="136"/>
      <c r="L203" s="136"/>
      <c r="M203" s="136"/>
    </row>
    <row r="204" spans="1:13" s="137" customFormat="1" ht="13.5" customHeight="1" x14ac:dyDescent="0.15">
      <c r="A204" s="139">
        <v>202</v>
      </c>
      <c r="B204" s="139">
        <v>602</v>
      </c>
      <c r="C204" s="142" t="s">
        <v>535</v>
      </c>
      <c r="D204" s="142" t="s">
        <v>536</v>
      </c>
      <c r="E204" s="142" t="s">
        <v>272</v>
      </c>
      <c r="F204" s="141">
        <v>1</v>
      </c>
      <c r="H204" s="136"/>
      <c r="I204" s="136"/>
      <c r="J204" s="136"/>
      <c r="K204" s="136"/>
      <c r="L204" s="136"/>
      <c r="M204" s="136"/>
    </row>
    <row r="205" spans="1:13" s="137" customFormat="1" ht="13.5" customHeight="1" x14ac:dyDescent="0.15">
      <c r="A205" s="139">
        <v>203</v>
      </c>
      <c r="B205" s="139">
        <v>603</v>
      </c>
      <c r="C205" s="142" t="s">
        <v>537</v>
      </c>
      <c r="D205" s="142" t="s">
        <v>538</v>
      </c>
      <c r="E205" s="142" t="s">
        <v>272</v>
      </c>
      <c r="F205" s="141">
        <v>1</v>
      </c>
      <c r="H205" s="136"/>
      <c r="I205" s="136"/>
      <c r="J205" s="136"/>
      <c r="K205" s="136"/>
      <c r="L205" s="136"/>
      <c r="M205" s="136"/>
    </row>
    <row r="206" spans="1:13" s="137" customFormat="1" ht="13.5" customHeight="1" x14ac:dyDescent="0.15">
      <c r="A206" s="139">
        <v>204</v>
      </c>
      <c r="B206" s="139">
        <v>604</v>
      </c>
      <c r="C206" s="142" t="s">
        <v>539</v>
      </c>
      <c r="D206" s="142" t="s">
        <v>540</v>
      </c>
      <c r="E206" s="142" t="s">
        <v>272</v>
      </c>
      <c r="F206" s="141">
        <v>1</v>
      </c>
      <c r="H206" s="136"/>
      <c r="I206" s="136"/>
      <c r="J206" s="136"/>
      <c r="K206" s="136"/>
      <c r="L206" s="136"/>
      <c r="M206" s="136"/>
    </row>
    <row r="207" spans="1:13" s="137" customFormat="1" ht="13.5" customHeight="1" x14ac:dyDescent="0.15">
      <c r="A207" s="139">
        <v>205</v>
      </c>
      <c r="B207" s="139">
        <v>605</v>
      </c>
      <c r="C207" s="142" t="s">
        <v>541</v>
      </c>
      <c r="D207" s="142" t="s">
        <v>542</v>
      </c>
      <c r="E207" s="142" t="s">
        <v>259</v>
      </c>
      <c r="F207" s="141">
        <v>1</v>
      </c>
      <c r="H207" s="136"/>
      <c r="I207" s="136"/>
      <c r="J207" s="136"/>
      <c r="K207" s="136"/>
      <c r="L207" s="136"/>
      <c r="M207" s="136"/>
    </row>
    <row r="208" spans="1:13" s="137" customFormat="1" ht="13.5" customHeight="1" x14ac:dyDescent="0.15">
      <c r="A208" s="139">
        <v>206</v>
      </c>
      <c r="B208" s="139">
        <v>606</v>
      </c>
      <c r="C208" s="142" t="s">
        <v>543</v>
      </c>
      <c r="D208" s="142" t="s">
        <v>544</v>
      </c>
      <c r="E208" s="142" t="s">
        <v>259</v>
      </c>
      <c r="F208" s="141">
        <v>1</v>
      </c>
      <c r="H208" s="136"/>
      <c r="I208" s="136"/>
      <c r="J208" s="136"/>
      <c r="K208" s="136"/>
      <c r="L208" s="136"/>
      <c r="M208" s="136"/>
    </row>
    <row r="209" spans="1:13" s="137" customFormat="1" ht="13.5" customHeight="1" x14ac:dyDescent="0.15">
      <c r="A209" s="139">
        <v>207</v>
      </c>
      <c r="B209" s="139">
        <v>607</v>
      </c>
      <c r="C209" s="142" t="s">
        <v>545</v>
      </c>
      <c r="D209" s="142" t="s">
        <v>546</v>
      </c>
      <c r="E209" s="142" t="s">
        <v>259</v>
      </c>
      <c r="F209" s="141">
        <v>1</v>
      </c>
      <c r="H209" s="136"/>
      <c r="I209" s="136"/>
      <c r="J209" s="136"/>
      <c r="K209" s="136"/>
      <c r="L209" s="136"/>
      <c r="M209" s="136"/>
    </row>
    <row r="210" spans="1:13" s="137" customFormat="1" ht="13.5" customHeight="1" x14ac:dyDescent="0.15">
      <c r="A210" s="139">
        <v>208</v>
      </c>
      <c r="B210" s="139">
        <v>608</v>
      </c>
      <c r="C210" s="142" t="s">
        <v>547</v>
      </c>
      <c r="D210" s="142" t="s">
        <v>548</v>
      </c>
      <c r="E210" s="142" t="s">
        <v>238</v>
      </c>
      <c r="F210" s="141">
        <v>1</v>
      </c>
      <c r="H210" s="136"/>
      <c r="I210" s="136"/>
      <c r="J210" s="136"/>
      <c r="K210" s="136"/>
      <c r="L210" s="136"/>
      <c r="M210" s="136"/>
    </row>
    <row r="211" spans="1:13" s="137" customFormat="1" ht="13.5" customHeight="1" x14ac:dyDescent="0.15">
      <c r="A211" s="139">
        <v>209</v>
      </c>
      <c r="B211" s="139">
        <v>609</v>
      </c>
      <c r="C211" s="142" t="s">
        <v>549</v>
      </c>
      <c r="D211" s="142" t="s">
        <v>550</v>
      </c>
      <c r="E211" s="142" t="s">
        <v>238</v>
      </c>
      <c r="F211" s="141">
        <v>1</v>
      </c>
      <c r="H211" s="136"/>
      <c r="I211" s="136"/>
      <c r="J211" s="136"/>
      <c r="K211" s="136"/>
      <c r="L211" s="136"/>
      <c r="M211" s="136"/>
    </row>
    <row r="212" spans="1:13" s="137" customFormat="1" ht="13.5" customHeight="1" x14ac:dyDescent="0.15">
      <c r="A212" s="139">
        <v>210</v>
      </c>
      <c r="B212" s="139">
        <v>610</v>
      </c>
      <c r="C212" s="142" t="s">
        <v>551</v>
      </c>
      <c r="D212" s="142" t="s">
        <v>552</v>
      </c>
      <c r="E212" s="142" t="s">
        <v>185</v>
      </c>
      <c r="F212" s="141">
        <v>1</v>
      </c>
      <c r="H212" s="136"/>
      <c r="I212" s="136"/>
      <c r="J212" s="136"/>
      <c r="K212" s="136"/>
      <c r="L212" s="136"/>
      <c r="M212" s="136"/>
    </row>
    <row r="213" spans="1:13" s="137" customFormat="1" ht="13.5" customHeight="1" x14ac:dyDescent="0.15">
      <c r="A213" s="139"/>
      <c r="B213" s="139"/>
      <c r="C213" s="142"/>
      <c r="D213" s="142"/>
      <c r="E213" s="142"/>
      <c r="F213" s="141"/>
      <c r="H213" s="136"/>
      <c r="I213" s="136"/>
      <c r="J213" s="136"/>
      <c r="K213" s="136"/>
      <c r="L213" s="136"/>
      <c r="M213" s="136"/>
    </row>
    <row r="214" spans="1:13" s="137" customFormat="1" ht="13.5" customHeight="1" x14ac:dyDescent="0.15">
      <c r="A214" s="139"/>
      <c r="B214" s="139"/>
      <c r="C214" s="142"/>
      <c r="D214" s="142"/>
      <c r="E214" s="142"/>
      <c r="F214" s="141"/>
      <c r="H214" s="136"/>
      <c r="I214" s="136"/>
      <c r="J214" s="136"/>
      <c r="K214" s="136"/>
      <c r="L214" s="136"/>
      <c r="M214" s="136"/>
    </row>
    <row r="215" spans="1:13" s="137" customFormat="1" ht="13.5" customHeight="1" x14ac:dyDescent="0.15">
      <c r="A215" s="139"/>
      <c r="B215" s="139"/>
      <c r="C215" s="142"/>
      <c r="D215" s="142"/>
      <c r="E215" s="142"/>
      <c r="F215" s="141"/>
      <c r="H215" s="136"/>
      <c r="I215" s="136"/>
      <c r="J215" s="136"/>
      <c r="K215" s="136"/>
      <c r="L215" s="136"/>
      <c r="M215" s="136"/>
    </row>
    <row r="216" spans="1:13" s="137" customFormat="1" ht="13.5" customHeight="1" x14ac:dyDescent="0.15">
      <c r="A216" s="139"/>
      <c r="B216" s="139"/>
      <c r="C216" s="142"/>
      <c r="D216" s="142"/>
      <c r="E216" s="142"/>
      <c r="F216" s="141"/>
      <c r="H216" s="136"/>
      <c r="I216" s="136"/>
      <c r="J216" s="136"/>
      <c r="K216" s="136"/>
      <c r="L216" s="136"/>
      <c r="M216" s="136"/>
    </row>
    <row r="217" spans="1:13" s="137" customFormat="1" ht="13.5" customHeight="1" x14ac:dyDescent="0.15">
      <c r="A217" s="139"/>
      <c r="B217" s="139"/>
      <c r="C217" s="142"/>
      <c r="D217" s="142"/>
      <c r="E217" s="142"/>
      <c r="F217" s="141"/>
      <c r="H217" s="136"/>
      <c r="I217" s="136"/>
      <c r="J217" s="136"/>
      <c r="K217" s="136"/>
      <c r="L217" s="136"/>
      <c r="M217" s="136"/>
    </row>
    <row r="218" spans="1:13" s="137" customFormat="1" ht="13.5" customHeight="1" x14ac:dyDescent="0.15">
      <c r="A218" s="139"/>
      <c r="B218" s="139"/>
      <c r="C218" s="142"/>
      <c r="D218" s="142"/>
      <c r="E218" s="142"/>
      <c r="F218" s="141"/>
      <c r="H218" s="136"/>
      <c r="I218" s="136"/>
      <c r="J218" s="136"/>
      <c r="K218" s="136"/>
      <c r="L218" s="136"/>
      <c r="M218" s="136"/>
    </row>
    <row r="219" spans="1:13" s="137" customFormat="1" ht="13.5" customHeight="1" x14ac:dyDescent="0.15">
      <c r="A219" s="139"/>
      <c r="B219" s="139"/>
      <c r="C219" s="142"/>
      <c r="D219" s="142"/>
      <c r="E219" s="142"/>
      <c r="F219" s="141"/>
      <c r="H219" s="136"/>
      <c r="I219" s="136"/>
      <c r="J219" s="136"/>
      <c r="K219" s="136"/>
      <c r="L219" s="136"/>
      <c r="M219" s="136"/>
    </row>
    <row r="220" spans="1:13" s="137" customFormat="1" ht="13.5" customHeight="1" x14ac:dyDescent="0.15">
      <c r="A220" s="139"/>
      <c r="B220" s="139"/>
      <c r="C220" s="142"/>
      <c r="D220" s="142"/>
      <c r="E220" s="142"/>
      <c r="F220" s="141"/>
      <c r="H220" s="136"/>
      <c r="I220" s="136"/>
      <c r="J220" s="136"/>
      <c r="K220" s="136"/>
      <c r="L220" s="136"/>
      <c r="M220" s="136"/>
    </row>
    <row r="221" spans="1:13" s="137" customFormat="1" ht="13.5" customHeight="1" x14ac:dyDescent="0.15">
      <c r="A221" s="139"/>
      <c r="B221" s="139"/>
      <c r="C221" s="142"/>
      <c r="D221" s="142"/>
      <c r="E221" s="142"/>
      <c r="F221" s="141"/>
      <c r="H221" s="136"/>
      <c r="I221" s="136"/>
      <c r="J221" s="136"/>
      <c r="K221" s="136"/>
      <c r="L221" s="136"/>
      <c r="M221" s="136"/>
    </row>
    <row r="222" spans="1:13" s="137" customFormat="1" ht="13.5" customHeight="1" x14ac:dyDescent="0.15">
      <c r="A222" s="139"/>
      <c r="B222" s="139"/>
      <c r="C222" s="142"/>
      <c r="D222" s="142"/>
      <c r="E222" s="142"/>
      <c r="F222" s="141"/>
      <c r="H222" s="136"/>
      <c r="I222" s="136"/>
      <c r="J222" s="136"/>
      <c r="K222" s="136"/>
      <c r="L222" s="136"/>
      <c r="M222" s="136"/>
    </row>
    <row r="223" spans="1:13" s="137" customFormat="1" ht="13.5" customHeight="1" x14ac:dyDescent="0.15">
      <c r="A223" s="139"/>
      <c r="B223" s="139"/>
      <c r="C223" s="142"/>
      <c r="D223" s="142"/>
      <c r="E223" s="142"/>
      <c r="F223" s="141"/>
      <c r="H223" s="136"/>
      <c r="I223" s="136"/>
      <c r="J223" s="136"/>
      <c r="K223" s="136"/>
      <c r="L223" s="136"/>
      <c r="M223" s="136"/>
    </row>
    <row r="224" spans="1:13" s="137" customFormat="1" ht="13.5" customHeight="1" x14ac:dyDescent="0.15">
      <c r="A224" s="139"/>
      <c r="B224" s="139"/>
      <c r="C224" s="142"/>
      <c r="D224" s="142"/>
      <c r="E224" s="142"/>
      <c r="F224" s="141"/>
      <c r="H224" s="136"/>
      <c r="I224" s="136"/>
      <c r="J224" s="136"/>
      <c r="K224" s="136"/>
      <c r="L224" s="136"/>
      <c r="M224" s="136"/>
    </row>
    <row r="225" spans="1:13" s="137" customFormat="1" ht="13.5" customHeight="1" x14ac:dyDescent="0.15">
      <c r="A225" s="139"/>
      <c r="B225" s="139"/>
      <c r="C225" s="142"/>
      <c r="D225" s="142"/>
      <c r="E225" s="142"/>
      <c r="F225" s="141"/>
      <c r="H225" s="136"/>
      <c r="I225" s="136"/>
      <c r="J225" s="136"/>
      <c r="K225" s="136"/>
      <c r="L225" s="136"/>
      <c r="M225" s="136"/>
    </row>
    <row r="226" spans="1:13" s="137" customFormat="1" ht="13.5" customHeight="1" x14ac:dyDescent="0.15">
      <c r="A226" s="139"/>
      <c r="B226" s="139"/>
      <c r="C226" s="142"/>
      <c r="D226" s="142"/>
      <c r="E226" s="142"/>
      <c r="F226" s="141"/>
      <c r="H226" s="136"/>
      <c r="I226" s="136"/>
      <c r="J226" s="136"/>
      <c r="K226" s="136"/>
      <c r="L226" s="136"/>
      <c r="M226" s="136"/>
    </row>
    <row r="227" spans="1:13" s="137" customFormat="1" ht="13.5" customHeight="1" x14ac:dyDescent="0.15">
      <c r="A227" s="139"/>
      <c r="B227" s="139"/>
      <c r="C227" s="142"/>
      <c r="D227" s="142"/>
      <c r="E227" s="142"/>
      <c r="F227" s="141"/>
      <c r="H227" s="136"/>
      <c r="I227" s="136"/>
      <c r="J227" s="136"/>
      <c r="K227" s="136"/>
      <c r="L227" s="136"/>
      <c r="M227" s="136"/>
    </row>
    <row r="228" spans="1:13" s="137" customFormat="1" ht="13.5" customHeight="1" x14ac:dyDescent="0.15">
      <c r="A228" s="139"/>
      <c r="B228" s="139"/>
      <c r="C228" s="142"/>
      <c r="D228" s="142"/>
      <c r="E228" s="142"/>
      <c r="F228" s="141"/>
      <c r="H228" s="136"/>
      <c r="I228" s="136"/>
      <c r="J228" s="136"/>
      <c r="K228" s="136"/>
      <c r="L228" s="136"/>
      <c r="M228" s="136"/>
    </row>
    <row r="229" spans="1:13" s="137" customFormat="1" ht="13.5" customHeight="1" x14ac:dyDescent="0.15">
      <c r="A229" s="139"/>
      <c r="B229" s="139"/>
      <c r="C229" s="142"/>
      <c r="D229" s="142"/>
      <c r="E229" s="142"/>
      <c r="F229" s="141"/>
      <c r="H229" s="136"/>
      <c r="I229" s="136"/>
      <c r="J229" s="136"/>
      <c r="K229" s="136"/>
      <c r="L229" s="136"/>
      <c r="M229" s="136"/>
    </row>
    <row r="230" spans="1:13" s="137" customFormat="1" ht="13.5" customHeight="1" x14ac:dyDescent="0.15">
      <c r="A230" s="139"/>
      <c r="B230" s="139"/>
      <c r="C230" s="142"/>
      <c r="D230" s="142"/>
      <c r="E230" s="142"/>
      <c r="F230" s="141"/>
      <c r="H230" s="136"/>
      <c r="I230" s="136"/>
      <c r="J230" s="136"/>
      <c r="K230" s="136"/>
      <c r="L230" s="136"/>
      <c r="M230" s="136"/>
    </row>
    <row r="231" spans="1:13" s="137" customFormat="1" ht="13.5" customHeight="1" x14ac:dyDescent="0.15">
      <c r="A231" s="139"/>
      <c r="B231" s="139"/>
      <c r="C231" s="142"/>
      <c r="D231" s="144"/>
      <c r="E231" s="144"/>
      <c r="F231" s="141"/>
      <c r="H231" s="136"/>
      <c r="I231" s="136"/>
      <c r="J231" s="136"/>
      <c r="K231" s="136"/>
      <c r="L231" s="136"/>
      <c r="M231" s="136"/>
    </row>
    <row r="232" spans="1:13" s="137" customFormat="1" ht="13.5" customHeight="1" x14ac:dyDescent="0.15">
      <c r="A232" s="139"/>
      <c r="B232" s="139"/>
      <c r="C232" s="142"/>
      <c r="D232" s="144"/>
      <c r="E232" s="144"/>
      <c r="F232" s="141"/>
      <c r="H232" s="136"/>
      <c r="I232" s="136"/>
      <c r="J232" s="136"/>
      <c r="K232" s="136"/>
      <c r="L232" s="136"/>
      <c r="M232" s="136"/>
    </row>
    <row r="233" spans="1:13" s="137" customFormat="1" ht="13.5" customHeight="1" x14ac:dyDescent="0.15">
      <c r="A233" s="139"/>
      <c r="B233" s="139"/>
      <c r="C233" s="142"/>
      <c r="D233" s="144"/>
      <c r="E233" s="144"/>
      <c r="F233" s="141"/>
      <c r="H233" s="136"/>
      <c r="I233" s="136"/>
      <c r="J233" s="136"/>
      <c r="K233" s="136"/>
      <c r="L233" s="136"/>
      <c r="M233" s="136"/>
    </row>
    <row r="234" spans="1:13" s="137" customFormat="1" ht="13.5" customHeight="1" x14ac:dyDescent="0.15">
      <c r="A234" s="139"/>
      <c r="B234" s="139"/>
      <c r="C234" s="142"/>
      <c r="D234" s="144"/>
      <c r="E234" s="144"/>
      <c r="F234" s="141"/>
      <c r="H234" s="136"/>
      <c r="I234" s="136"/>
      <c r="J234" s="136"/>
      <c r="K234" s="136"/>
      <c r="L234" s="136"/>
      <c r="M234" s="136"/>
    </row>
    <row r="235" spans="1:13" s="137" customFormat="1" ht="13.5" customHeight="1" x14ac:dyDescent="0.15">
      <c r="A235" s="139"/>
      <c r="B235" s="139"/>
      <c r="C235" s="142"/>
      <c r="D235" s="144"/>
      <c r="E235" s="144"/>
      <c r="F235" s="141"/>
      <c r="H235" s="136"/>
      <c r="I235" s="136"/>
      <c r="J235" s="136"/>
      <c r="K235" s="136"/>
      <c r="L235" s="136"/>
      <c r="M235" s="136"/>
    </row>
    <row r="236" spans="1:13" s="137" customFormat="1" ht="13.5" customHeight="1" x14ac:dyDescent="0.15">
      <c r="A236" s="139"/>
      <c r="B236" s="139"/>
      <c r="C236" s="142"/>
      <c r="D236" s="144"/>
      <c r="E236" s="144"/>
      <c r="F236" s="141"/>
      <c r="H236" s="136"/>
      <c r="I236" s="136"/>
      <c r="J236" s="136"/>
      <c r="K236" s="136"/>
      <c r="L236" s="136"/>
      <c r="M236" s="136"/>
    </row>
    <row r="237" spans="1:13" s="137" customFormat="1" ht="13.5" customHeight="1" x14ac:dyDescent="0.15">
      <c r="A237" s="139"/>
      <c r="B237" s="139"/>
      <c r="C237" s="142"/>
      <c r="D237" s="144"/>
      <c r="E237" s="144"/>
      <c r="F237" s="141"/>
      <c r="H237" s="136"/>
      <c r="I237" s="136"/>
      <c r="J237" s="136"/>
      <c r="K237" s="136"/>
      <c r="L237" s="136"/>
      <c r="M237" s="136"/>
    </row>
    <row r="238" spans="1:13" s="137" customFormat="1" ht="13.5" customHeight="1" x14ac:dyDescent="0.15">
      <c r="A238" s="139"/>
      <c r="B238" s="139"/>
      <c r="C238" s="142"/>
      <c r="D238" s="144"/>
      <c r="E238" s="144"/>
      <c r="F238" s="141"/>
      <c r="H238" s="136"/>
      <c r="I238" s="136"/>
      <c r="J238" s="136"/>
      <c r="K238" s="136"/>
      <c r="L238" s="136"/>
      <c r="M238" s="136"/>
    </row>
    <row r="239" spans="1:13" s="137" customFormat="1" ht="13.5" customHeight="1" x14ac:dyDescent="0.15">
      <c r="A239" s="139"/>
      <c r="B239" s="139"/>
      <c r="C239" s="142"/>
      <c r="D239" s="144"/>
      <c r="E239" s="144"/>
      <c r="F239" s="141"/>
      <c r="H239" s="136"/>
      <c r="I239" s="136"/>
      <c r="J239" s="136"/>
      <c r="K239" s="136"/>
      <c r="L239" s="136"/>
      <c r="M239" s="136"/>
    </row>
    <row r="240" spans="1:13" s="137" customFormat="1" ht="13.5" customHeight="1" x14ac:dyDescent="0.15">
      <c r="A240" s="139"/>
      <c r="B240" s="139"/>
      <c r="C240" s="142"/>
      <c r="D240" s="144"/>
      <c r="E240" s="144"/>
      <c r="F240" s="141"/>
      <c r="H240" s="136"/>
      <c r="I240" s="136"/>
      <c r="J240" s="136"/>
      <c r="K240" s="136"/>
      <c r="L240" s="136"/>
      <c r="M240" s="136"/>
    </row>
    <row r="241" spans="1:13" s="137" customFormat="1" ht="13.5" customHeight="1" x14ac:dyDescent="0.15">
      <c r="A241" s="139"/>
      <c r="B241" s="139"/>
      <c r="C241" s="142" t="s">
        <v>112</v>
      </c>
      <c r="D241" s="144"/>
      <c r="E241" s="144" t="s">
        <v>112</v>
      </c>
      <c r="F241" s="141" t="s">
        <v>112</v>
      </c>
      <c r="H241" s="136"/>
      <c r="I241" s="136"/>
      <c r="J241" s="136"/>
      <c r="K241" s="136"/>
      <c r="L241" s="136"/>
      <c r="M241" s="136"/>
    </row>
    <row r="242" spans="1:13" s="137" customFormat="1" ht="13.5" customHeight="1" x14ac:dyDescent="0.15">
      <c r="A242" s="139"/>
      <c r="B242" s="139"/>
      <c r="C242" s="142" t="s">
        <v>112</v>
      </c>
      <c r="D242" s="144"/>
      <c r="E242" s="144" t="s">
        <v>112</v>
      </c>
      <c r="F242" s="141" t="s">
        <v>112</v>
      </c>
      <c r="H242" s="136"/>
      <c r="I242" s="136"/>
      <c r="J242" s="136"/>
      <c r="K242" s="136"/>
      <c r="L242" s="136"/>
      <c r="M242" s="136"/>
    </row>
    <row r="243" spans="1:13" s="137" customFormat="1" ht="13.5" customHeight="1" x14ac:dyDescent="0.15">
      <c r="A243" s="139"/>
      <c r="B243" s="139"/>
      <c r="C243" s="142" t="s">
        <v>112</v>
      </c>
      <c r="D243" s="142"/>
      <c r="E243" s="142" t="s">
        <v>112</v>
      </c>
      <c r="F243" s="141" t="s">
        <v>112</v>
      </c>
      <c r="H243" s="136"/>
      <c r="I243" s="136"/>
      <c r="J243" s="136"/>
      <c r="K243" s="136"/>
      <c r="L243" s="136"/>
      <c r="M243" s="136"/>
    </row>
    <row r="244" spans="1:13" s="137" customFormat="1" ht="13.5" customHeight="1" x14ac:dyDescent="0.15">
      <c r="A244" s="139"/>
      <c r="B244" s="139"/>
      <c r="C244" s="142" t="s">
        <v>112</v>
      </c>
      <c r="D244" s="142"/>
      <c r="E244" s="142" t="s">
        <v>112</v>
      </c>
      <c r="F244" s="141" t="s">
        <v>112</v>
      </c>
      <c r="H244" s="136"/>
      <c r="I244" s="136"/>
      <c r="J244" s="136"/>
      <c r="K244" s="136"/>
      <c r="L244" s="136"/>
      <c r="M244" s="136"/>
    </row>
    <row r="245" spans="1:13" s="137" customFormat="1" ht="13.5" customHeight="1" x14ac:dyDescent="0.15">
      <c r="A245" s="139"/>
      <c r="B245" s="139"/>
      <c r="C245" s="142" t="s">
        <v>112</v>
      </c>
      <c r="D245" s="142"/>
      <c r="E245" s="142" t="s">
        <v>112</v>
      </c>
      <c r="F245" s="141" t="s">
        <v>112</v>
      </c>
      <c r="H245" s="136"/>
      <c r="I245" s="136"/>
      <c r="J245" s="136"/>
      <c r="K245" s="136"/>
      <c r="L245" s="136"/>
      <c r="M245" s="136"/>
    </row>
    <row r="246" spans="1:13" s="137" customFormat="1" ht="13.5" customHeight="1" x14ac:dyDescent="0.15">
      <c r="A246" s="139"/>
      <c r="B246" s="139"/>
      <c r="C246" s="142" t="s">
        <v>112</v>
      </c>
      <c r="D246" s="142"/>
      <c r="E246" s="142" t="s">
        <v>112</v>
      </c>
      <c r="F246" s="141" t="s">
        <v>112</v>
      </c>
      <c r="H246" s="136"/>
      <c r="I246" s="136"/>
      <c r="J246" s="136"/>
      <c r="K246" s="136"/>
      <c r="L246" s="136"/>
      <c r="M246" s="136"/>
    </row>
    <row r="247" spans="1:13" s="137" customFormat="1" ht="13.5" customHeight="1" x14ac:dyDescent="0.15">
      <c r="A247" s="139"/>
      <c r="B247" s="139"/>
      <c r="C247" s="142" t="s">
        <v>112</v>
      </c>
      <c r="D247" s="142"/>
      <c r="E247" s="142" t="s">
        <v>112</v>
      </c>
      <c r="F247" s="141" t="s">
        <v>112</v>
      </c>
      <c r="H247" s="136"/>
      <c r="I247" s="136"/>
      <c r="J247" s="136"/>
      <c r="K247" s="136"/>
      <c r="L247" s="136"/>
      <c r="M247" s="136"/>
    </row>
    <row r="248" spans="1:13" s="137" customFormat="1" ht="13.5" customHeight="1" x14ac:dyDescent="0.15">
      <c r="A248" s="139"/>
      <c r="B248" s="139"/>
      <c r="C248" s="142" t="s">
        <v>112</v>
      </c>
      <c r="D248" s="142"/>
      <c r="E248" s="142" t="s">
        <v>112</v>
      </c>
      <c r="F248" s="141" t="s">
        <v>112</v>
      </c>
      <c r="H248" s="136"/>
      <c r="I248" s="136"/>
      <c r="J248" s="136"/>
      <c r="K248" s="136"/>
      <c r="L248" s="136"/>
      <c r="M248" s="136"/>
    </row>
    <row r="249" spans="1:13" s="137" customFormat="1" ht="13.5" customHeight="1" x14ac:dyDescent="0.15">
      <c r="A249" s="139"/>
      <c r="B249" s="139"/>
      <c r="C249" s="142" t="s">
        <v>112</v>
      </c>
      <c r="D249" s="142"/>
      <c r="E249" s="142" t="s">
        <v>112</v>
      </c>
      <c r="F249" s="141" t="s">
        <v>112</v>
      </c>
      <c r="H249" s="136"/>
      <c r="I249" s="136"/>
      <c r="J249" s="136"/>
      <c r="K249" s="136"/>
      <c r="L249" s="136"/>
      <c r="M249" s="136"/>
    </row>
    <row r="250" spans="1:13" s="137" customFormat="1" ht="13.5" customHeight="1" x14ac:dyDescent="0.15">
      <c r="A250" s="139"/>
      <c r="B250" s="139"/>
      <c r="C250" s="142" t="s">
        <v>112</v>
      </c>
      <c r="D250" s="142"/>
      <c r="E250" s="142" t="s">
        <v>112</v>
      </c>
      <c r="F250" s="141" t="s">
        <v>112</v>
      </c>
      <c r="H250" s="136"/>
      <c r="I250" s="136"/>
      <c r="J250" s="136"/>
      <c r="K250" s="136"/>
      <c r="L250" s="136"/>
      <c r="M250" s="136"/>
    </row>
    <row r="251" spans="1:13" s="137" customFormat="1" ht="13.5" customHeight="1" x14ac:dyDescent="0.15">
      <c r="A251" s="139"/>
      <c r="B251" s="139"/>
      <c r="C251" s="142" t="s">
        <v>112</v>
      </c>
      <c r="D251" s="142"/>
      <c r="E251" s="142" t="s">
        <v>112</v>
      </c>
      <c r="F251" s="141" t="s">
        <v>112</v>
      </c>
      <c r="H251" s="136"/>
      <c r="I251" s="136"/>
      <c r="J251" s="136"/>
      <c r="K251" s="136"/>
      <c r="L251" s="136"/>
      <c r="M251" s="136"/>
    </row>
    <row r="252" spans="1:13" s="137" customFormat="1" ht="13.5" customHeight="1" x14ac:dyDescent="0.15">
      <c r="A252" s="139"/>
      <c r="B252" s="139"/>
      <c r="C252" s="142" t="s">
        <v>112</v>
      </c>
      <c r="D252" s="142"/>
      <c r="E252" s="142" t="s">
        <v>112</v>
      </c>
      <c r="F252" s="141" t="s">
        <v>112</v>
      </c>
      <c r="H252" s="136"/>
      <c r="I252" s="136"/>
      <c r="J252" s="136"/>
      <c r="K252" s="136"/>
      <c r="L252" s="136"/>
      <c r="M252" s="136"/>
    </row>
    <row r="253" spans="1:13" s="137" customFormat="1" ht="13.5" customHeight="1" x14ac:dyDescent="0.15">
      <c r="A253" s="139"/>
      <c r="B253" s="139"/>
      <c r="C253" s="142" t="s">
        <v>112</v>
      </c>
      <c r="D253" s="142"/>
      <c r="E253" s="142" t="s">
        <v>112</v>
      </c>
      <c r="F253" s="141" t="s">
        <v>112</v>
      </c>
      <c r="H253" s="136"/>
      <c r="I253" s="136"/>
      <c r="J253" s="136"/>
      <c r="K253" s="136"/>
      <c r="L253" s="136"/>
      <c r="M253" s="136"/>
    </row>
    <row r="254" spans="1:13" s="137" customFormat="1" ht="13.5" customHeight="1" x14ac:dyDescent="0.15">
      <c r="A254" s="139"/>
      <c r="B254" s="139"/>
      <c r="C254" s="142" t="s">
        <v>112</v>
      </c>
      <c r="D254" s="142"/>
      <c r="E254" s="142" t="s">
        <v>112</v>
      </c>
      <c r="F254" s="141" t="s">
        <v>112</v>
      </c>
      <c r="H254" s="136"/>
      <c r="I254" s="136"/>
      <c r="J254" s="136"/>
      <c r="K254" s="136"/>
      <c r="L254" s="136"/>
      <c r="M254" s="136"/>
    </row>
    <row r="255" spans="1:13" s="137" customFormat="1" ht="13.5" customHeight="1" x14ac:dyDescent="0.15">
      <c r="A255" s="139"/>
      <c r="B255" s="139"/>
      <c r="C255" s="142" t="s">
        <v>112</v>
      </c>
      <c r="D255" s="142"/>
      <c r="E255" s="142" t="s">
        <v>112</v>
      </c>
      <c r="F255" s="141" t="s">
        <v>112</v>
      </c>
      <c r="H255" s="136"/>
      <c r="I255" s="136"/>
      <c r="J255" s="136"/>
      <c r="K255" s="136"/>
      <c r="L255" s="136"/>
      <c r="M255" s="136"/>
    </row>
    <row r="256" spans="1:13" s="137" customFormat="1" ht="13.5" customHeight="1" x14ac:dyDescent="0.15">
      <c r="A256" s="139"/>
      <c r="B256" s="139"/>
      <c r="C256" s="142" t="s">
        <v>112</v>
      </c>
      <c r="D256" s="142"/>
      <c r="E256" s="142" t="s">
        <v>112</v>
      </c>
      <c r="F256" s="141" t="s">
        <v>112</v>
      </c>
      <c r="H256" s="136"/>
      <c r="I256" s="136"/>
      <c r="J256" s="136"/>
      <c r="K256" s="136"/>
      <c r="L256" s="136"/>
      <c r="M256" s="136"/>
    </row>
    <row r="257" spans="1:13" s="137" customFormat="1" ht="13.5" customHeight="1" x14ac:dyDescent="0.15">
      <c r="A257" s="139"/>
      <c r="B257" s="139"/>
      <c r="C257" s="142" t="s">
        <v>112</v>
      </c>
      <c r="D257" s="142"/>
      <c r="E257" s="142" t="s">
        <v>112</v>
      </c>
      <c r="F257" s="141" t="s">
        <v>112</v>
      </c>
      <c r="H257" s="136"/>
      <c r="I257" s="136"/>
      <c r="J257" s="136"/>
      <c r="K257" s="136"/>
      <c r="L257" s="136"/>
      <c r="M257" s="136"/>
    </row>
    <row r="258" spans="1:13" s="137" customFormat="1" ht="13.5" customHeight="1" x14ac:dyDescent="0.15">
      <c r="A258" s="139"/>
      <c r="B258" s="139"/>
      <c r="C258" s="142" t="s">
        <v>112</v>
      </c>
      <c r="D258" s="142"/>
      <c r="E258" s="142" t="s">
        <v>112</v>
      </c>
      <c r="F258" s="141" t="s">
        <v>112</v>
      </c>
      <c r="H258" s="136"/>
      <c r="I258" s="136"/>
      <c r="J258" s="136"/>
      <c r="K258" s="136"/>
      <c r="L258" s="136"/>
      <c r="M258" s="136"/>
    </row>
    <row r="259" spans="1:13" s="137" customFormat="1" ht="13.5" customHeight="1" x14ac:dyDescent="0.15">
      <c r="A259" s="139"/>
      <c r="B259" s="139"/>
      <c r="C259" s="142" t="s">
        <v>112</v>
      </c>
      <c r="D259" s="142"/>
      <c r="E259" s="142" t="s">
        <v>112</v>
      </c>
      <c r="F259" s="141" t="s">
        <v>112</v>
      </c>
      <c r="H259" s="136"/>
      <c r="I259" s="136"/>
      <c r="J259" s="136"/>
      <c r="K259" s="136"/>
      <c r="L259" s="136"/>
      <c r="M259" s="136"/>
    </row>
    <row r="260" spans="1:13" s="137" customFormat="1" ht="13.5" customHeight="1" x14ac:dyDescent="0.15">
      <c r="A260" s="139"/>
      <c r="B260" s="139"/>
      <c r="C260" s="142" t="s">
        <v>112</v>
      </c>
      <c r="D260" s="142"/>
      <c r="E260" s="142" t="s">
        <v>112</v>
      </c>
      <c r="F260" s="141" t="s">
        <v>112</v>
      </c>
      <c r="H260" s="136"/>
      <c r="I260" s="136"/>
      <c r="J260" s="136"/>
      <c r="K260" s="136"/>
      <c r="L260" s="136"/>
      <c r="M260" s="136"/>
    </row>
    <row r="261" spans="1:13" s="137" customFormat="1" ht="13.5" customHeight="1" x14ac:dyDescent="0.15">
      <c r="A261" s="139"/>
      <c r="B261" s="139"/>
      <c r="C261" s="142" t="s">
        <v>112</v>
      </c>
      <c r="D261" s="142"/>
      <c r="E261" s="142" t="s">
        <v>112</v>
      </c>
      <c r="F261" s="141" t="s">
        <v>112</v>
      </c>
      <c r="H261" s="136"/>
      <c r="I261" s="136"/>
      <c r="J261" s="136"/>
      <c r="K261" s="136"/>
      <c r="L261" s="136"/>
      <c r="M261" s="136"/>
    </row>
    <row r="262" spans="1:13" s="137" customFormat="1" ht="13.5" customHeight="1" x14ac:dyDescent="0.15">
      <c r="A262" s="139"/>
      <c r="B262" s="139"/>
      <c r="C262" s="142" t="s">
        <v>112</v>
      </c>
      <c r="D262" s="142"/>
      <c r="E262" s="142" t="s">
        <v>112</v>
      </c>
      <c r="F262" s="141" t="s">
        <v>112</v>
      </c>
      <c r="H262" s="136"/>
      <c r="I262" s="136"/>
      <c r="J262" s="136"/>
      <c r="K262" s="136"/>
      <c r="L262" s="136"/>
      <c r="M262" s="136"/>
    </row>
    <row r="263" spans="1:13" s="137" customFormat="1" ht="13.5" customHeight="1" x14ac:dyDescent="0.15">
      <c r="A263" s="139"/>
      <c r="B263" s="139"/>
      <c r="C263" s="142" t="s">
        <v>112</v>
      </c>
      <c r="D263" s="142"/>
      <c r="E263" s="142" t="s">
        <v>112</v>
      </c>
      <c r="F263" s="141" t="s">
        <v>112</v>
      </c>
      <c r="H263" s="136"/>
      <c r="I263" s="136"/>
      <c r="J263" s="136"/>
      <c r="K263" s="136"/>
      <c r="L263" s="136"/>
      <c r="M263" s="136"/>
    </row>
    <row r="264" spans="1:13" s="137" customFormat="1" ht="13.5" customHeight="1" x14ac:dyDescent="0.15">
      <c r="A264" s="139"/>
      <c r="B264" s="139"/>
      <c r="C264" s="142" t="s">
        <v>112</v>
      </c>
      <c r="D264" s="142"/>
      <c r="E264" s="142" t="s">
        <v>112</v>
      </c>
      <c r="F264" s="141" t="s">
        <v>112</v>
      </c>
      <c r="H264" s="136"/>
      <c r="I264" s="136"/>
      <c r="J264" s="136"/>
      <c r="K264" s="136"/>
      <c r="L264" s="136"/>
      <c r="M264" s="136"/>
    </row>
    <row r="265" spans="1:13" s="137" customFormat="1" ht="13.5" customHeight="1" x14ac:dyDescent="0.15">
      <c r="A265" s="139"/>
      <c r="B265" s="139"/>
      <c r="C265" s="142" t="s">
        <v>112</v>
      </c>
      <c r="D265" s="142"/>
      <c r="E265" s="142" t="s">
        <v>112</v>
      </c>
      <c r="F265" s="141" t="s">
        <v>112</v>
      </c>
      <c r="H265" s="136"/>
      <c r="I265" s="136"/>
      <c r="J265" s="136"/>
      <c r="K265" s="136"/>
      <c r="L265" s="136"/>
      <c r="M265" s="136"/>
    </row>
    <row r="266" spans="1:13" s="137" customFormat="1" ht="13.5" customHeight="1" x14ac:dyDescent="0.15">
      <c r="A266" s="139"/>
      <c r="B266" s="139"/>
      <c r="C266" s="142" t="s">
        <v>112</v>
      </c>
      <c r="D266" s="142"/>
      <c r="E266" s="142" t="s">
        <v>112</v>
      </c>
      <c r="F266" s="141" t="s">
        <v>112</v>
      </c>
      <c r="H266" s="136"/>
      <c r="I266" s="136"/>
      <c r="J266" s="136"/>
      <c r="K266" s="136"/>
      <c r="L266" s="136"/>
      <c r="M266" s="136"/>
    </row>
    <row r="267" spans="1:13" s="137" customFormat="1" ht="13.5" customHeight="1" x14ac:dyDescent="0.15">
      <c r="A267" s="139"/>
      <c r="B267" s="139"/>
      <c r="C267" s="142" t="s">
        <v>112</v>
      </c>
      <c r="D267" s="142"/>
      <c r="E267" s="142" t="s">
        <v>112</v>
      </c>
      <c r="F267" s="141" t="s">
        <v>112</v>
      </c>
      <c r="H267" s="136"/>
      <c r="I267" s="136"/>
      <c r="J267" s="136"/>
      <c r="K267" s="136"/>
      <c r="L267" s="136"/>
      <c r="M267" s="136"/>
    </row>
    <row r="268" spans="1:13" s="137" customFormat="1" ht="13.5" customHeight="1" x14ac:dyDescent="0.15">
      <c r="A268" s="139"/>
      <c r="B268" s="139"/>
      <c r="C268" s="142" t="s">
        <v>112</v>
      </c>
      <c r="D268" s="142"/>
      <c r="E268" s="142" t="s">
        <v>112</v>
      </c>
      <c r="F268" s="141" t="s">
        <v>112</v>
      </c>
      <c r="H268" s="136"/>
      <c r="I268" s="136"/>
      <c r="J268" s="136"/>
      <c r="K268" s="136"/>
      <c r="L268" s="136"/>
      <c r="M268" s="136"/>
    </row>
    <row r="269" spans="1:13" s="137" customFormat="1" ht="13.5" customHeight="1" x14ac:dyDescent="0.15">
      <c r="A269" s="139"/>
      <c r="B269" s="139"/>
      <c r="C269" s="142" t="s">
        <v>112</v>
      </c>
      <c r="D269" s="142"/>
      <c r="E269" s="142" t="s">
        <v>112</v>
      </c>
      <c r="F269" s="141" t="s">
        <v>112</v>
      </c>
      <c r="H269" s="136"/>
      <c r="I269" s="136"/>
      <c r="J269" s="136"/>
      <c r="K269" s="136"/>
      <c r="L269" s="136"/>
      <c r="M269" s="136"/>
    </row>
    <row r="270" spans="1:13" s="137" customFormat="1" ht="13.5" customHeight="1" x14ac:dyDescent="0.15">
      <c r="A270" s="139"/>
      <c r="B270" s="139"/>
      <c r="C270" s="142" t="s">
        <v>112</v>
      </c>
      <c r="D270" s="142"/>
      <c r="E270" s="142" t="s">
        <v>112</v>
      </c>
      <c r="F270" s="141" t="s">
        <v>112</v>
      </c>
      <c r="H270" s="136"/>
      <c r="I270" s="136"/>
      <c r="J270" s="136"/>
      <c r="K270" s="136"/>
      <c r="L270" s="136"/>
      <c r="M270" s="136"/>
    </row>
    <row r="271" spans="1:13" s="137" customFormat="1" ht="13.5" customHeight="1" x14ac:dyDescent="0.15">
      <c r="A271" s="139"/>
      <c r="B271" s="139"/>
      <c r="C271" s="142" t="s">
        <v>112</v>
      </c>
      <c r="D271" s="142"/>
      <c r="E271" s="142" t="s">
        <v>112</v>
      </c>
      <c r="F271" s="141" t="s">
        <v>112</v>
      </c>
      <c r="H271" s="136"/>
      <c r="I271" s="136"/>
      <c r="J271" s="136"/>
      <c r="K271" s="136"/>
      <c r="L271" s="136"/>
      <c r="M271" s="136"/>
    </row>
    <row r="272" spans="1:13" s="137" customFormat="1" ht="13.5" customHeight="1" x14ac:dyDescent="0.15">
      <c r="A272" s="139"/>
      <c r="B272" s="139"/>
      <c r="C272" s="142" t="s">
        <v>112</v>
      </c>
      <c r="D272" s="142"/>
      <c r="E272" s="142" t="s">
        <v>112</v>
      </c>
      <c r="F272" s="141" t="s">
        <v>112</v>
      </c>
      <c r="H272" s="136"/>
      <c r="I272" s="136"/>
      <c r="J272" s="136"/>
      <c r="K272" s="136"/>
      <c r="L272" s="136"/>
      <c r="M272" s="136"/>
    </row>
    <row r="273" spans="1:13" s="137" customFormat="1" ht="13.5" customHeight="1" x14ac:dyDescent="0.15">
      <c r="A273" s="139"/>
      <c r="B273" s="139"/>
      <c r="C273" s="142" t="s">
        <v>112</v>
      </c>
      <c r="D273" s="142"/>
      <c r="E273" s="142" t="s">
        <v>112</v>
      </c>
      <c r="F273" s="141" t="s">
        <v>112</v>
      </c>
      <c r="H273" s="136"/>
      <c r="I273" s="136"/>
      <c r="J273" s="136"/>
      <c r="K273" s="136"/>
      <c r="L273" s="136"/>
      <c r="M273" s="136"/>
    </row>
    <row r="274" spans="1:13" s="137" customFormat="1" ht="13.5" customHeight="1" x14ac:dyDescent="0.15">
      <c r="A274" s="139"/>
      <c r="B274" s="139"/>
      <c r="C274" s="142" t="s">
        <v>112</v>
      </c>
      <c r="D274" s="142"/>
      <c r="E274" s="142" t="s">
        <v>112</v>
      </c>
      <c r="F274" s="141" t="s">
        <v>112</v>
      </c>
      <c r="H274" s="136"/>
      <c r="I274" s="136"/>
      <c r="J274" s="136"/>
      <c r="K274" s="136"/>
      <c r="L274" s="136"/>
      <c r="M274" s="136"/>
    </row>
    <row r="275" spans="1:13" s="137" customFormat="1" ht="13.5" customHeight="1" x14ac:dyDescent="0.15">
      <c r="A275" s="139"/>
      <c r="B275" s="139"/>
      <c r="C275" s="142" t="s">
        <v>112</v>
      </c>
      <c r="D275" s="142"/>
      <c r="E275" s="142" t="s">
        <v>112</v>
      </c>
      <c r="F275" s="141" t="s">
        <v>112</v>
      </c>
      <c r="H275" s="136"/>
      <c r="I275" s="136"/>
      <c r="J275" s="136"/>
      <c r="K275" s="136"/>
      <c r="L275" s="136"/>
      <c r="M275" s="136"/>
    </row>
    <row r="276" spans="1:13" s="137" customFormat="1" ht="13.5" customHeight="1" x14ac:dyDescent="0.15">
      <c r="A276" s="139"/>
      <c r="B276" s="139"/>
      <c r="C276" s="142" t="s">
        <v>112</v>
      </c>
      <c r="D276" s="142"/>
      <c r="E276" s="142" t="s">
        <v>112</v>
      </c>
      <c r="F276" s="141" t="s">
        <v>112</v>
      </c>
      <c r="H276" s="136"/>
      <c r="I276" s="136"/>
      <c r="J276" s="136"/>
      <c r="K276" s="136"/>
      <c r="L276" s="136"/>
      <c r="M276" s="136"/>
    </row>
    <row r="277" spans="1:13" s="137" customFormat="1" ht="13.5" customHeight="1" x14ac:dyDescent="0.15">
      <c r="A277" s="139"/>
      <c r="B277" s="139"/>
      <c r="C277" s="142" t="s">
        <v>112</v>
      </c>
      <c r="D277" s="142"/>
      <c r="E277" s="142" t="s">
        <v>112</v>
      </c>
      <c r="F277" s="141" t="s">
        <v>112</v>
      </c>
      <c r="H277" s="136"/>
      <c r="I277" s="136"/>
      <c r="J277" s="136"/>
      <c r="K277" s="136"/>
      <c r="L277" s="136"/>
      <c r="M277" s="136"/>
    </row>
    <row r="278" spans="1:13" s="137" customFormat="1" ht="13.5" customHeight="1" x14ac:dyDescent="0.15">
      <c r="A278" s="139"/>
      <c r="B278" s="139"/>
      <c r="C278" s="142" t="s">
        <v>112</v>
      </c>
      <c r="D278" s="142"/>
      <c r="E278" s="142" t="s">
        <v>112</v>
      </c>
      <c r="F278" s="141" t="s">
        <v>112</v>
      </c>
      <c r="H278" s="136"/>
      <c r="I278" s="136"/>
      <c r="J278" s="136"/>
      <c r="K278" s="136"/>
      <c r="L278" s="136"/>
      <c r="M278" s="136"/>
    </row>
    <row r="279" spans="1:13" s="137" customFormat="1" ht="13.5" customHeight="1" x14ac:dyDescent="0.15">
      <c r="A279" s="139"/>
      <c r="B279" s="139"/>
      <c r="C279" s="142" t="s">
        <v>112</v>
      </c>
      <c r="D279" s="142"/>
      <c r="E279" s="142" t="s">
        <v>112</v>
      </c>
      <c r="F279" s="141" t="s">
        <v>112</v>
      </c>
      <c r="H279" s="136"/>
      <c r="I279" s="136"/>
      <c r="J279" s="136"/>
      <c r="K279" s="136"/>
      <c r="L279" s="136"/>
      <c r="M279" s="136"/>
    </row>
    <row r="280" spans="1:13" s="137" customFormat="1" ht="13.5" customHeight="1" x14ac:dyDescent="0.15">
      <c r="A280" s="139"/>
      <c r="B280" s="139"/>
      <c r="C280" s="142" t="s">
        <v>112</v>
      </c>
      <c r="D280" s="142"/>
      <c r="E280" s="142" t="s">
        <v>112</v>
      </c>
      <c r="F280" s="141" t="s">
        <v>112</v>
      </c>
      <c r="H280" s="136"/>
      <c r="I280" s="136"/>
      <c r="J280" s="136"/>
      <c r="K280" s="136"/>
      <c r="L280" s="136"/>
      <c r="M280" s="136"/>
    </row>
    <row r="281" spans="1:13" s="137" customFormat="1" ht="13.5" customHeight="1" x14ac:dyDescent="0.15">
      <c r="A281" s="139"/>
      <c r="B281" s="139"/>
      <c r="C281" s="142" t="s">
        <v>112</v>
      </c>
      <c r="D281" s="142"/>
      <c r="E281" s="142" t="s">
        <v>112</v>
      </c>
      <c r="F281" s="141" t="s">
        <v>112</v>
      </c>
      <c r="H281" s="136"/>
      <c r="I281" s="136"/>
      <c r="J281" s="136"/>
      <c r="K281" s="136"/>
      <c r="L281" s="136"/>
      <c r="M281" s="136"/>
    </row>
    <row r="282" spans="1:13" s="137" customFormat="1" ht="13.5" customHeight="1" x14ac:dyDescent="0.15">
      <c r="A282" s="139"/>
      <c r="B282" s="139"/>
      <c r="C282" s="142" t="s">
        <v>112</v>
      </c>
      <c r="D282" s="142"/>
      <c r="E282" s="142" t="s">
        <v>112</v>
      </c>
      <c r="F282" s="141" t="s">
        <v>112</v>
      </c>
      <c r="H282" s="136"/>
      <c r="I282" s="136"/>
      <c r="J282" s="136"/>
      <c r="K282" s="136"/>
      <c r="L282" s="136"/>
      <c r="M282" s="136"/>
    </row>
    <row r="283" spans="1:13" s="137" customFormat="1" ht="13.5" customHeight="1" x14ac:dyDescent="0.15">
      <c r="A283" s="139"/>
      <c r="B283" s="139"/>
      <c r="C283" s="142" t="s">
        <v>112</v>
      </c>
      <c r="D283" s="142"/>
      <c r="E283" s="142" t="s">
        <v>112</v>
      </c>
      <c r="F283" s="141" t="s">
        <v>112</v>
      </c>
      <c r="H283" s="136"/>
      <c r="I283" s="136"/>
      <c r="J283" s="136"/>
      <c r="K283" s="136"/>
      <c r="L283" s="136"/>
      <c r="M283" s="136"/>
    </row>
    <row r="284" spans="1:13" s="137" customFormat="1" ht="13.5" customHeight="1" x14ac:dyDescent="0.15">
      <c r="A284" s="139"/>
      <c r="B284" s="139"/>
      <c r="C284" s="142" t="s">
        <v>112</v>
      </c>
      <c r="D284" s="142"/>
      <c r="E284" s="142" t="s">
        <v>112</v>
      </c>
      <c r="F284" s="141" t="s">
        <v>112</v>
      </c>
      <c r="H284" s="136"/>
      <c r="I284" s="136"/>
      <c r="J284" s="136"/>
      <c r="K284" s="136"/>
      <c r="L284" s="136"/>
      <c r="M284" s="136"/>
    </row>
    <row r="285" spans="1:13" s="137" customFormat="1" ht="13.5" customHeight="1" x14ac:dyDescent="0.15">
      <c r="A285" s="139"/>
      <c r="B285" s="139"/>
      <c r="C285" s="142" t="s">
        <v>112</v>
      </c>
      <c r="D285" s="142"/>
      <c r="E285" s="142" t="s">
        <v>112</v>
      </c>
      <c r="F285" s="141" t="s">
        <v>112</v>
      </c>
      <c r="H285" s="136"/>
      <c r="I285" s="136"/>
      <c r="J285" s="136"/>
      <c r="K285" s="136"/>
      <c r="L285" s="136"/>
      <c r="M285" s="136"/>
    </row>
    <row r="286" spans="1:13" s="137" customFormat="1" ht="13.5" customHeight="1" x14ac:dyDescent="0.15">
      <c r="A286" s="139"/>
      <c r="B286" s="139"/>
      <c r="C286" s="142" t="s">
        <v>112</v>
      </c>
      <c r="D286" s="142"/>
      <c r="E286" s="142" t="s">
        <v>112</v>
      </c>
      <c r="F286" s="141" t="s">
        <v>112</v>
      </c>
      <c r="H286" s="136"/>
      <c r="I286" s="136"/>
      <c r="J286" s="136"/>
      <c r="K286" s="136"/>
      <c r="L286" s="136"/>
      <c r="M286" s="136"/>
    </row>
    <row r="287" spans="1:13" s="137" customFormat="1" ht="13.5" customHeight="1" x14ac:dyDescent="0.15">
      <c r="A287" s="139"/>
      <c r="B287" s="139"/>
      <c r="C287" s="142" t="s">
        <v>112</v>
      </c>
      <c r="D287" s="142"/>
      <c r="E287" s="142" t="s">
        <v>112</v>
      </c>
      <c r="F287" s="141" t="s">
        <v>112</v>
      </c>
      <c r="H287" s="136"/>
      <c r="I287" s="136"/>
      <c r="J287" s="136"/>
      <c r="K287" s="136"/>
      <c r="L287" s="136"/>
      <c r="M287" s="136"/>
    </row>
    <row r="288" spans="1:13" s="137" customFormat="1" ht="13.5" customHeight="1" x14ac:dyDescent="0.15">
      <c r="A288" s="139"/>
      <c r="B288" s="139"/>
      <c r="C288" s="142" t="s">
        <v>112</v>
      </c>
      <c r="D288" s="142"/>
      <c r="E288" s="142" t="s">
        <v>112</v>
      </c>
      <c r="F288" s="141" t="s">
        <v>112</v>
      </c>
      <c r="H288" s="136"/>
      <c r="I288" s="136"/>
      <c r="J288" s="136"/>
      <c r="K288" s="136"/>
      <c r="L288" s="136"/>
      <c r="M288" s="136"/>
    </row>
    <row r="289" spans="1:13" s="137" customFormat="1" ht="13.5" customHeight="1" x14ac:dyDescent="0.15">
      <c r="A289" s="139"/>
      <c r="B289" s="139"/>
      <c r="C289" s="142" t="s">
        <v>112</v>
      </c>
      <c r="D289" s="142"/>
      <c r="E289" s="142" t="s">
        <v>112</v>
      </c>
      <c r="F289" s="141" t="s">
        <v>112</v>
      </c>
      <c r="H289" s="136"/>
      <c r="I289" s="136"/>
      <c r="J289" s="136"/>
      <c r="K289" s="136"/>
      <c r="L289" s="136"/>
      <c r="M289" s="136"/>
    </row>
    <row r="290" spans="1:13" s="137" customFormat="1" ht="13.5" customHeight="1" x14ac:dyDescent="0.15">
      <c r="A290" s="139"/>
      <c r="B290" s="139"/>
      <c r="C290" s="142" t="s">
        <v>112</v>
      </c>
      <c r="D290" s="142"/>
      <c r="E290" s="142" t="s">
        <v>112</v>
      </c>
      <c r="F290" s="141" t="s">
        <v>112</v>
      </c>
      <c r="H290" s="136"/>
      <c r="I290" s="136"/>
      <c r="J290" s="136"/>
      <c r="K290" s="136"/>
      <c r="L290" s="136"/>
      <c r="M290" s="136"/>
    </row>
    <row r="291" spans="1:13" s="137" customFormat="1" ht="13.5" customHeight="1" x14ac:dyDescent="0.15">
      <c r="A291" s="139"/>
      <c r="B291" s="139"/>
      <c r="C291" s="142" t="s">
        <v>112</v>
      </c>
      <c r="D291" s="142"/>
      <c r="E291" s="142" t="s">
        <v>112</v>
      </c>
      <c r="F291" s="141" t="s">
        <v>112</v>
      </c>
      <c r="H291" s="136"/>
      <c r="I291" s="136"/>
      <c r="J291" s="136"/>
      <c r="K291" s="136"/>
      <c r="L291" s="136"/>
      <c r="M291" s="136"/>
    </row>
    <row r="292" spans="1:13" s="137" customFormat="1" ht="13.5" customHeight="1" x14ac:dyDescent="0.15">
      <c r="A292" s="139"/>
      <c r="B292" s="139"/>
      <c r="C292" s="142" t="s">
        <v>112</v>
      </c>
      <c r="D292" s="142"/>
      <c r="E292" s="142" t="s">
        <v>112</v>
      </c>
      <c r="F292" s="141" t="s">
        <v>112</v>
      </c>
      <c r="H292" s="136"/>
      <c r="I292" s="136"/>
      <c r="J292" s="136"/>
      <c r="K292" s="136"/>
      <c r="L292" s="136"/>
      <c r="M292" s="136"/>
    </row>
    <row r="293" spans="1:13" s="137" customFormat="1" ht="13.5" customHeight="1" x14ac:dyDescent="0.15">
      <c r="A293" s="139"/>
      <c r="B293" s="139"/>
      <c r="C293" s="142" t="s">
        <v>112</v>
      </c>
      <c r="D293" s="142"/>
      <c r="E293" s="142" t="s">
        <v>112</v>
      </c>
      <c r="F293" s="141" t="s">
        <v>112</v>
      </c>
      <c r="H293" s="136"/>
      <c r="I293" s="136"/>
      <c r="J293" s="136"/>
      <c r="K293" s="136"/>
      <c r="L293" s="136"/>
      <c r="M293" s="136"/>
    </row>
    <row r="294" spans="1:13" s="137" customFormat="1" ht="13.5" customHeight="1" x14ac:dyDescent="0.15">
      <c r="A294" s="139"/>
      <c r="B294" s="139"/>
      <c r="C294" s="142" t="s">
        <v>112</v>
      </c>
      <c r="D294" s="142"/>
      <c r="E294" s="142" t="s">
        <v>112</v>
      </c>
      <c r="F294" s="141" t="s">
        <v>112</v>
      </c>
      <c r="H294" s="136"/>
      <c r="I294" s="136"/>
      <c r="J294" s="136"/>
      <c r="K294" s="136"/>
      <c r="L294" s="136"/>
      <c r="M294" s="136"/>
    </row>
    <row r="295" spans="1:13" s="137" customFormat="1" ht="13.5" customHeight="1" x14ac:dyDescent="0.15">
      <c r="A295" s="139"/>
      <c r="B295" s="139"/>
      <c r="C295" s="142" t="s">
        <v>112</v>
      </c>
      <c r="D295" s="142"/>
      <c r="E295" s="142" t="s">
        <v>112</v>
      </c>
      <c r="F295" s="141" t="s">
        <v>112</v>
      </c>
      <c r="H295" s="136"/>
      <c r="I295" s="136"/>
      <c r="J295" s="136"/>
      <c r="K295" s="136"/>
      <c r="L295" s="136"/>
      <c r="M295" s="136"/>
    </row>
    <row r="296" spans="1:13" s="137" customFormat="1" ht="13.5" customHeight="1" x14ac:dyDescent="0.15">
      <c r="A296" s="139"/>
      <c r="B296" s="139"/>
      <c r="C296" s="142" t="s">
        <v>112</v>
      </c>
      <c r="D296" s="142"/>
      <c r="E296" s="142" t="s">
        <v>112</v>
      </c>
      <c r="F296" s="141" t="s">
        <v>112</v>
      </c>
      <c r="H296" s="136"/>
      <c r="I296" s="136"/>
      <c r="J296" s="136"/>
      <c r="K296" s="136"/>
      <c r="L296" s="136"/>
      <c r="M296" s="136"/>
    </row>
    <row r="297" spans="1:13" s="137" customFormat="1" ht="13.5" customHeight="1" x14ac:dyDescent="0.15">
      <c r="A297" s="139"/>
      <c r="B297" s="139"/>
      <c r="C297" s="142" t="s">
        <v>112</v>
      </c>
      <c r="D297" s="142"/>
      <c r="E297" s="142" t="s">
        <v>112</v>
      </c>
      <c r="F297" s="141" t="s">
        <v>112</v>
      </c>
      <c r="H297" s="136"/>
      <c r="I297" s="136"/>
      <c r="J297" s="136"/>
      <c r="K297" s="136"/>
      <c r="L297" s="136"/>
      <c r="M297" s="136"/>
    </row>
    <row r="298" spans="1:13" s="137" customFormat="1" ht="13.5" customHeight="1" x14ac:dyDescent="0.15">
      <c r="A298" s="139"/>
      <c r="B298" s="139"/>
      <c r="C298" s="142" t="s">
        <v>112</v>
      </c>
      <c r="D298" s="142"/>
      <c r="E298" s="142" t="s">
        <v>112</v>
      </c>
      <c r="F298" s="141" t="s">
        <v>112</v>
      </c>
      <c r="H298" s="136"/>
      <c r="I298" s="136"/>
      <c r="J298" s="136"/>
      <c r="K298" s="136"/>
      <c r="L298" s="136"/>
      <c r="M298" s="136"/>
    </row>
    <row r="299" spans="1:13" s="137" customFormat="1" ht="13.5" customHeight="1" x14ac:dyDescent="0.15">
      <c r="A299" s="139"/>
      <c r="B299" s="139"/>
      <c r="C299" s="142" t="s">
        <v>112</v>
      </c>
      <c r="D299" s="142"/>
      <c r="E299" s="142" t="s">
        <v>112</v>
      </c>
      <c r="F299" s="141" t="s">
        <v>112</v>
      </c>
      <c r="H299" s="136"/>
      <c r="I299" s="136"/>
      <c r="J299" s="136"/>
      <c r="K299" s="136"/>
      <c r="L299" s="136"/>
      <c r="M299" s="136"/>
    </row>
    <row r="300" spans="1:13" s="137" customFormat="1" ht="13.5" customHeight="1" x14ac:dyDescent="0.15">
      <c r="A300" s="139"/>
      <c r="B300" s="139"/>
      <c r="C300" s="142" t="s">
        <v>112</v>
      </c>
      <c r="D300" s="142"/>
      <c r="E300" s="142" t="s">
        <v>112</v>
      </c>
      <c r="F300" s="141" t="s">
        <v>112</v>
      </c>
      <c r="H300" s="136"/>
      <c r="I300" s="136"/>
      <c r="J300" s="136"/>
      <c r="K300" s="136"/>
      <c r="L300" s="136"/>
      <c r="M300" s="136"/>
    </row>
    <row r="301" spans="1:13" s="137" customFormat="1" ht="13.5" customHeight="1" x14ac:dyDescent="0.15">
      <c r="A301" s="139"/>
      <c r="B301" s="139"/>
      <c r="C301" s="142" t="s">
        <v>112</v>
      </c>
      <c r="D301" s="142"/>
      <c r="E301" s="142" t="s">
        <v>112</v>
      </c>
      <c r="F301" s="141" t="s">
        <v>112</v>
      </c>
      <c r="H301" s="136"/>
      <c r="I301" s="136"/>
      <c r="J301" s="136"/>
      <c r="K301" s="136"/>
      <c r="L301" s="136"/>
      <c r="M301" s="136"/>
    </row>
    <row r="302" spans="1:13" s="137" customFormat="1" ht="13.5" customHeight="1" x14ac:dyDescent="0.15">
      <c r="A302" s="139"/>
      <c r="B302" s="139"/>
      <c r="C302" s="142" t="s">
        <v>112</v>
      </c>
      <c r="D302" s="142"/>
      <c r="E302" s="142" t="s">
        <v>112</v>
      </c>
      <c r="F302" s="141" t="s">
        <v>112</v>
      </c>
      <c r="H302" s="136"/>
      <c r="I302" s="136"/>
      <c r="J302" s="136"/>
      <c r="K302" s="136"/>
      <c r="L302" s="136"/>
      <c r="M302" s="136"/>
    </row>
  </sheetData>
  <autoFilter ref="A2:M302"/>
  <sortState ref="B212:F222">
    <sortCondition ref="B222"/>
  </sortState>
  <phoneticPr fontId="54"/>
  <pageMargins left="0.39305555555555555" right="0.39305555555555555" top="0.47222222222222221" bottom="0.27500000000000002" header="0.51111111111111107" footer="0.39305555555555555"/>
  <pageSetup paperSize="9" scale="99" orientation="portrait" horizontalDpi="4294967292" verticalDpi="4294967292" r:id="rId1"/>
  <headerFooter alignWithMargins="0"/>
  <rowBreaks count="2" manualBreakCount="2">
    <brk id="62" max="16383" man="1"/>
    <brk id="12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AE49"/>
  <sheetViews>
    <sheetView zoomScaleNormal="100" zoomScaleSheetLayoutView="100" workbookViewId="0">
      <selection activeCell="V14" sqref="V14"/>
    </sheetView>
  </sheetViews>
  <sheetFormatPr defaultColWidth="8.875" defaultRowHeight="12.75" x14ac:dyDescent="0.15"/>
  <cols>
    <col min="1" max="1" width="2.375" style="234" customWidth="1"/>
    <col min="2" max="2" width="3.625" style="234" bestFit="1" customWidth="1"/>
    <col min="3" max="3" width="7.25" style="234" customWidth="1"/>
    <col min="4" max="4" width="17.25" style="234" customWidth="1"/>
    <col min="5" max="5" width="4" style="234" customWidth="1"/>
    <col min="6" max="25" width="3.875" style="234" customWidth="1"/>
    <col min="26" max="29" width="3.75" style="234" customWidth="1"/>
    <col min="30" max="30" width="3.5" style="234" bestFit="1" customWidth="1"/>
    <col min="31" max="16384" width="8.875" style="234"/>
  </cols>
  <sheetData>
    <row r="1" spans="2:31" x14ac:dyDescent="0.15">
      <c r="B1" s="383" t="s">
        <v>44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</row>
    <row r="2" spans="2:31" ht="18.75" x14ac:dyDescent="0.15">
      <c r="B2" s="384" t="str">
        <f>申込必要事項!A1</f>
        <v>第63回十勝高等学校新人陸上競技大会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</row>
    <row r="3" spans="2:31" ht="18.75" x14ac:dyDescent="0.15">
      <c r="C3" s="235"/>
      <c r="D3" s="235"/>
      <c r="E3" s="384" t="s">
        <v>45</v>
      </c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235"/>
      <c r="Z3" s="235"/>
      <c r="AA3" s="235"/>
      <c r="AB3" s="384"/>
      <c r="AC3" s="384"/>
    </row>
    <row r="4" spans="2:31" ht="12.75" customHeight="1" x14ac:dyDescent="0.15"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X4" s="237"/>
      <c r="Y4" s="237"/>
      <c r="Z4" s="236"/>
      <c r="AA4" s="236"/>
      <c r="AB4" s="236"/>
      <c r="AC4" s="236"/>
    </row>
    <row r="5" spans="2:31" ht="27" customHeight="1" x14ac:dyDescent="0.15">
      <c r="B5" s="385" t="s">
        <v>11</v>
      </c>
      <c r="C5" s="385"/>
      <c r="D5" s="380">
        <f>申込必要事項!D3</f>
        <v>0</v>
      </c>
      <c r="E5" s="381"/>
      <c r="F5" s="382"/>
      <c r="G5" s="386" t="s">
        <v>46</v>
      </c>
      <c r="H5" s="386"/>
      <c r="I5" s="386"/>
      <c r="J5" s="387"/>
      <c r="K5" s="380">
        <f>申込必要事項!D6</f>
        <v>0</v>
      </c>
      <c r="L5" s="381"/>
      <c r="M5" s="381"/>
      <c r="N5" s="381"/>
      <c r="O5" s="381"/>
      <c r="P5" s="381"/>
      <c r="Q5" s="381"/>
      <c r="R5" s="238" t="s">
        <v>47</v>
      </c>
      <c r="S5" s="385" t="s">
        <v>166</v>
      </c>
      <c r="T5" s="387"/>
      <c r="U5" s="380">
        <f>申込必要事項!D7</f>
        <v>0</v>
      </c>
      <c r="V5" s="381"/>
      <c r="W5" s="381"/>
      <c r="X5" s="381"/>
      <c r="Y5" s="381"/>
      <c r="Z5" s="381"/>
      <c r="AA5" s="381"/>
      <c r="AB5" s="381"/>
      <c r="AC5" s="382"/>
      <c r="AD5" s="294"/>
    </row>
    <row r="6" spans="2:31" x14ac:dyDescent="0.15">
      <c r="B6" s="388"/>
      <c r="C6" s="390" t="s">
        <v>48</v>
      </c>
      <c r="D6" s="390" t="s">
        <v>49</v>
      </c>
      <c r="E6" s="392" t="s">
        <v>50</v>
      </c>
      <c r="F6" s="239">
        <v>1</v>
      </c>
      <c r="G6" s="239">
        <v>2</v>
      </c>
      <c r="H6" s="239">
        <v>3</v>
      </c>
      <c r="I6" s="239">
        <v>4</v>
      </c>
      <c r="J6" s="239">
        <v>5</v>
      </c>
      <c r="K6" s="250">
        <v>6</v>
      </c>
      <c r="L6" s="250">
        <v>7</v>
      </c>
      <c r="M6" s="250">
        <v>8</v>
      </c>
      <c r="N6" s="239">
        <v>9</v>
      </c>
      <c r="O6" s="239">
        <v>10</v>
      </c>
      <c r="P6" s="239">
        <v>11</v>
      </c>
      <c r="Q6" s="239">
        <v>12</v>
      </c>
      <c r="R6" s="239">
        <v>13</v>
      </c>
      <c r="S6" s="239">
        <v>14</v>
      </c>
      <c r="T6" s="239">
        <v>15</v>
      </c>
      <c r="U6" s="239">
        <v>16</v>
      </c>
      <c r="V6" s="239">
        <v>17</v>
      </c>
      <c r="W6" s="239">
        <v>18</v>
      </c>
      <c r="X6" s="239">
        <v>19</v>
      </c>
      <c r="Y6" s="350">
        <v>20</v>
      </c>
      <c r="Z6" s="347"/>
      <c r="AA6" s="280"/>
      <c r="AB6" s="280"/>
      <c r="AC6" s="280"/>
    </row>
    <row r="7" spans="2:31" ht="90.75" x14ac:dyDescent="0.15">
      <c r="B7" s="389"/>
      <c r="C7" s="391"/>
      <c r="D7" s="391"/>
      <c r="E7" s="393"/>
      <c r="F7" s="241" t="s">
        <v>51</v>
      </c>
      <c r="G7" s="241" t="s">
        <v>20</v>
      </c>
      <c r="H7" s="241" t="s">
        <v>52</v>
      </c>
      <c r="I7" s="241" t="s">
        <v>53</v>
      </c>
      <c r="J7" s="241" t="s">
        <v>54</v>
      </c>
      <c r="K7" s="241" t="s">
        <v>56</v>
      </c>
      <c r="L7" s="241" t="s">
        <v>58</v>
      </c>
      <c r="M7" s="241" t="s">
        <v>22</v>
      </c>
      <c r="N7" s="241" t="s">
        <v>59</v>
      </c>
      <c r="O7" s="241" t="s">
        <v>60</v>
      </c>
      <c r="P7" s="241" t="s">
        <v>63</v>
      </c>
      <c r="Q7" s="241" t="s">
        <v>64</v>
      </c>
      <c r="R7" s="241" t="s">
        <v>65</v>
      </c>
      <c r="S7" s="241" t="s">
        <v>66</v>
      </c>
      <c r="T7" s="241" t="s">
        <v>67</v>
      </c>
      <c r="U7" s="241" t="s">
        <v>68</v>
      </c>
      <c r="V7" s="241" t="s">
        <v>23</v>
      </c>
      <c r="W7" s="241" t="s">
        <v>69</v>
      </c>
      <c r="X7" s="251" t="s">
        <v>61</v>
      </c>
      <c r="Y7" s="351" t="s">
        <v>62</v>
      </c>
      <c r="Z7" s="348" t="s">
        <v>145</v>
      </c>
      <c r="AA7" s="281" t="s">
        <v>142</v>
      </c>
      <c r="AB7" s="281" t="s">
        <v>143</v>
      </c>
      <c r="AC7" s="281" t="s">
        <v>641</v>
      </c>
    </row>
    <row r="8" spans="2:31" ht="24" customHeight="1" x14ac:dyDescent="0.15">
      <c r="B8" s="240">
        <v>1</v>
      </c>
      <c r="C8" s="240" t="str">
        <f>IF('（様式２）男入力'!B13="","",'（様式２）男入力'!B13)</f>
        <v/>
      </c>
      <c r="D8" s="240" t="str">
        <f>IF('（様式２）男入力'!C13="","",'（様式２）男入力'!C13)</f>
        <v/>
      </c>
      <c r="E8" s="240" t="str">
        <f>IF('（様式２）男入力'!F13="","",'（様式２）男入力'!F13)</f>
        <v/>
      </c>
      <c r="F8" s="242" t="str">
        <f>IF(OR('（様式２）男入力'!$G13=F$7,'（様式２）男入力'!$I13=F$7),"●","")</f>
        <v/>
      </c>
      <c r="G8" s="242" t="str">
        <f>IF(OR('（様式２）男入力'!$G13=G$7,'（様式２）男入力'!$I13=G$7),"●","")</f>
        <v/>
      </c>
      <c r="H8" s="242" t="str">
        <f>IF(OR('（様式２）男入力'!$G13=H$7,'（様式２）男入力'!$I13=H$7),"●","")</f>
        <v/>
      </c>
      <c r="I8" s="242" t="str">
        <f>IF(OR('（様式２）男入力'!$G13=I$7,'（様式２）男入力'!$I13=I$7),"●","")</f>
        <v/>
      </c>
      <c r="J8" s="242" t="str">
        <f>IF(OR('（様式２）男入力'!$G13=J$7,'（様式２）男入力'!$I13=J$7),"●","")</f>
        <v/>
      </c>
      <c r="K8" s="242" t="str">
        <f>IF(OR('（様式２）男入力'!$G13=K$7,'（様式２）男入力'!$I13=K$7),"●","")</f>
        <v/>
      </c>
      <c r="L8" s="242" t="str">
        <f>IF(OR('（様式２）男入力'!$G13=L$7,'（様式２）男入力'!$I13=L$7),"●","")</f>
        <v/>
      </c>
      <c r="M8" s="242" t="str">
        <f>IF(OR('（様式２）男入力'!$G13=M$7,'（様式２）男入力'!$I13=M$7),"●","")</f>
        <v/>
      </c>
      <c r="N8" s="242" t="str">
        <f>IF(OR('（様式２）男入力'!$G13=N$7,'（様式２）男入力'!$I13=N$7),"●","")</f>
        <v/>
      </c>
      <c r="O8" s="242" t="str">
        <f>IF(OR('（様式２）男入力'!$G13=O$7,'（様式２）男入力'!$I13=O$7),"●","")</f>
        <v/>
      </c>
      <c r="P8" s="242" t="str">
        <f>IF(OR('（様式２）男入力'!$G13=P$7,'（様式２）男入力'!$I13=P$7),"●","")</f>
        <v/>
      </c>
      <c r="Q8" s="242" t="str">
        <f>IF(OR('（様式２）男入力'!$G13=Q$7,'（様式２）男入力'!$I13=Q$7),"●","")</f>
        <v/>
      </c>
      <c r="R8" s="242" t="str">
        <f>IF(OR('（様式２）男入力'!$G13=R$7,'（様式２）男入力'!$I13=R$7),"●","")</f>
        <v/>
      </c>
      <c r="S8" s="242" t="str">
        <f>IF(OR('（様式２）男入力'!$G13=S$7,'（様式２）男入力'!$I13=S$7),"●","")</f>
        <v/>
      </c>
      <c r="T8" s="242" t="str">
        <f>IF(OR('（様式２）男入力'!$G13=T$7,'（様式２）男入力'!$I13=T$7),"●","")</f>
        <v/>
      </c>
      <c r="U8" s="242" t="str">
        <f>IF(OR('（様式２）男入力'!$G13=U$7,'（様式２）男入力'!$I13=U$7),"●","")</f>
        <v/>
      </c>
      <c r="V8" s="242" t="str">
        <f>IF(OR('（様式２）男入力'!$G13=V$7,'（様式２）男入力'!$I13=V$7),"●","")</f>
        <v/>
      </c>
      <c r="W8" s="242" t="str">
        <f>IF(OR('（様式２）男入力'!$G13=W$7,'（様式２）男入力'!$I13=W$7),"●","")</f>
        <v/>
      </c>
      <c r="X8" s="252" t="str">
        <f>IF('（様式２）男入力'!$M13="○","●","")</f>
        <v/>
      </c>
      <c r="Y8" s="352" t="str">
        <f>IF('（様式２）男入力'!$N13="○","●","")</f>
        <v/>
      </c>
      <c r="Z8" s="349" t="str">
        <f>IF(OR('（様式２）男入力'!$G13=Z$7,'（様式２）男入力'!$I13=Z$7,'（様式２）男入力'!$K13=Z$7),"●","")</f>
        <v/>
      </c>
      <c r="AA8" s="282" t="str">
        <f>IF(OR('（様式２）男入力'!$G13=AA$7,'（様式２）男入力'!$I13=AA$7,'（様式２）男入力'!$K13=AA$7),"●","")</f>
        <v/>
      </c>
      <c r="AB8" s="282" t="str">
        <f>IF(OR('（様式２）男入力'!$G13=AB$7,'（様式２）男入力'!$I13=AB$7,'（様式２）男入力'!$K13=AB$7),"●","")</f>
        <v/>
      </c>
      <c r="AC8" s="282" t="str">
        <f>IF(OR('（様式２）男入力'!$G13=AC$7,'（様式２）男入力'!$I13=AC$7,'（様式２）男入力'!$K13=AC$7),"●","")</f>
        <v/>
      </c>
      <c r="AD8" s="243" t="str">
        <f>IF(D8="","",COUNTIF(F8:W8,"●")+COUNTIF(Z8:AC8,"●"))</f>
        <v/>
      </c>
      <c r="AE8" s="234" t="str">
        <f>IF(C8="","",IF(COUNTIF(F8:Y8,"●")=0,"予選会種目がありません",""))</f>
        <v/>
      </c>
    </row>
    <row r="9" spans="2:31" ht="24" customHeight="1" x14ac:dyDescent="0.15">
      <c r="B9" s="240">
        <v>2</v>
      </c>
      <c r="C9" s="240" t="str">
        <f>IF('（様式２）男入力'!B14="","",'（様式２）男入力'!B14)</f>
        <v/>
      </c>
      <c r="D9" s="240" t="str">
        <f>IF('（様式２）男入力'!C14="","",'（様式２）男入力'!C14)</f>
        <v/>
      </c>
      <c r="E9" s="240" t="str">
        <f>IF('（様式２）男入力'!F14="","",'（様式２）男入力'!F14)</f>
        <v/>
      </c>
      <c r="F9" s="242" t="str">
        <f>IF(OR('（様式２）男入力'!$G14=F$7,'（様式２）男入力'!$I14=F$7),"●","")</f>
        <v/>
      </c>
      <c r="G9" s="242" t="str">
        <f>IF(OR('（様式２）男入力'!$G14=G$7,'（様式２）男入力'!$I14=G$7),"●","")</f>
        <v/>
      </c>
      <c r="H9" s="242" t="str">
        <f>IF(OR('（様式２）男入力'!$G14=H$7,'（様式２）男入力'!$I14=H$7),"●","")</f>
        <v/>
      </c>
      <c r="I9" s="242" t="str">
        <f>IF(OR('（様式２）男入力'!$G14=I$7,'（様式２）男入力'!$I14=I$7),"●","")</f>
        <v/>
      </c>
      <c r="J9" s="242" t="str">
        <f>IF(OR('（様式２）男入力'!$G14=J$7,'（様式２）男入力'!$I14=J$7),"●","")</f>
        <v/>
      </c>
      <c r="K9" s="242" t="str">
        <f>IF(OR('（様式２）男入力'!$G14=K$7,'（様式２）男入力'!$I14=K$7),"●","")</f>
        <v/>
      </c>
      <c r="L9" s="242" t="str">
        <f>IF(OR('（様式２）男入力'!$G14=L$7,'（様式２）男入力'!$I14=L$7),"●","")</f>
        <v/>
      </c>
      <c r="M9" s="242" t="str">
        <f>IF(OR('（様式２）男入力'!$G14=M$7,'（様式２）男入力'!$I14=M$7),"●","")</f>
        <v/>
      </c>
      <c r="N9" s="242" t="str">
        <f>IF(OR('（様式２）男入力'!$G14=N$7,'（様式２）男入力'!$I14=N$7),"●","")</f>
        <v/>
      </c>
      <c r="O9" s="242" t="str">
        <f>IF(OR('（様式２）男入力'!$G14=O$7,'（様式２）男入力'!$I14=O$7),"●","")</f>
        <v/>
      </c>
      <c r="P9" s="242" t="str">
        <f>IF(OR('（様式２）男入力'!$G14=P$7,'（様式２）男入力'!$I14=P$7),"●","")</f>
        <v/>
      </c>
      <c r="Q9" s="242" t="str">
        <f>IF(OR('（様式２）男入力'!$G14=Q$7,'（様式２）男入力'!$I14=Q$7),"●","")</f>
        <v/>
      </c>
      <c r="R9" s="242" t="str">
        <f>IF(OR('（様式２）男入力'!$G14=R$7,'（様式２）男入力'!$I14=R$7),"●","")</f>
        <v/>
      </c>
      <c r="S9" s="242" t="str">
        <f>IF(OR('（様式２）男入力'!$G14=S$7,'（様式２）男入力'!$I14=S$7),"●","")</f>
        <v/>
      </c>
      <c r="T9" s="242" t="str">
        <f>IF(OR('（様式２）男入力'!$G14=T$7,'（様式２）男入力'!$I14=T$7),"●","")</f>
        <v/>
      </c>
      <c r="U9" s="242" t="str">
        <f>IF(OR('（様式２）男入力'!$G14=U$7,'（様式２）男入力'!$I14=U$7),"●","")</f>
        <v/>
      </c>
      <c r="V9" s="242" t="str">
        <f>IF(OR('（様式２）男入力'!$G14=V$7,'（様式２）男入力'!$I14=V$7),"●","")</f>
        <v/>
      </c>
      <c r="W9" s="242" t="str">
        <f>IF(OR('（様式２）男入力'!$G14=W$7,'（様式２）男入力'!$I14=W$7),"●","")</f>
        <v/>
      </c>
      <c r="X9" s="252" t="str">
        <f>IF('（様式２）男入力'!$M14="○","●","")</f>
        <v/>
      </c>
      <c r="Y9" s="352" t="str">
        <f>IF('（様式２）男入力'!$N14="○","●","")</f>
        <v/>
      </c>
      <c r="Z9" s="349" t="str">
        <f>IF(OR('（様式２）男入力'!$G14=Z$7,'（様式２）男入力'!$I14=Z$7,'（様式２）男入力'!$K14=Z$7),"●","")</f>
        <v/>
      </c>
      <c r="AA9" s="282" t="str">
        <f>IF(OR('（様式２）男入力'!$G14=AA$7,'（様式２）男入力'!$I14=AA$7,'（様式２）男入力'!$K14=AA$7),"●","")</f>
        <v/>
      </c>
      <c r="AB9" s="282" t="str">
        <f>IF(OR('（様式２）男入力'!$G14=AB$7,'（様式２）男入力'!$I14=AB$7,'（様式２）男入力'!$K14=AB$7),"●","")</f>
        <v/>
      </c>
      <c r="AC9" s="282" t="str">
        <f>IF(OR('（様式２）男入力'!$G14=AC$7,'（様式２）男入力'!$I14=AC$7,'（様式２）男入力'!$K14=AC$7),"●","")</f>
        <v/>
      </c>
      <c r="AD9" s="243" t="str">
        <f t="shared" ref="AD9:AD42" si="0">IF(D9="","",COUNTIF(F9:W9,"●")+COUNTIF(Z9:AC9,"●"))</f>
        <v/>
      </c>
      <c r="AE9" s="296" t="str">
        <f t="shared" ref="AE9:AE42" si="1">IF(C9="","",IF(COUNTIF(F9:Y9,"●")=0,"予選会種目がありません",""))</f>
        <v/>
      </c>
    </row>
    <row r="10" spans="2:31" ht="24" customHeight="1" x14ac:dyDescent="0.15">
      <c r="B10" s="240">
        <v>3</v>
      </c>
      <c r="C10" s="240" t="str">
        <f>IF('（様式２）男入力'!B15="","",'（様式２）男入力'!B15)</f>
        <v/>
      </c>
      <c r="D10" s="240" t="str">
        <f>IF('（様式２）男入力'!C15="","",'（様式２）男入力'!C15)</f>
        <v/>
      </c>
      <c r="E10" s="240" t="str">
        <f>IF('（様式２）男入力'!F15="","",'（様式２）男入力'!F15)</f>
        <v/>
      </c>
      <c r="F10" s="242" t="str">
        <f>IF(OR('（様式２）男入力'!$G15=F$7,'（様式２）男入力'!$I15=F$7),"●","")</f>
        <v/>
      </c>
      <c r="G10" s="242" t="str">
        <f>IF(OR('（様式２）男入力'!$G15=G$7,'（様式２）男入力'!$I15=G$7),"●","")</f>
        <v/>
      </c>
      <c r="H10" s="242" t="str">
        <f>IF(OR('（様式２）男入力'!$G15=H$7,'（様式２）男入力'!$I15=H$7),"●","")</f>
        <v/>
      </c>
      <c r="I10" s="242" t="str">
        <f>IF(OR('（様式２）男入力'!$G15=I$7,'（様式２）男入力'!$I15=I$7),"●","")</f>
        <v/>
      </c>
      <c r="J10" s="242" t="str">
        <f>IF(OR('（様式２）男入力'!$G15=J$7,'（様式２）男入力'!$I15=J$7),"●","")</f>
        <v/>
      </c>
      <c r="K10" s="242" t="str">
        <f>IF(OR('（様式２）男入力'!$G15=K$7,'（様式２）男入力'!$I15=K$7),"●","")</f>
        <v/>
      </c>
      <c r="L10" s="242" t="str">
        <f>IF(OR('（様式２）男入力'!$G15=L$7,'（様式２）男入力'!$I15=L$7),"●","")</f>
        <v/>
      </c>
      <c r="M10" s="242" t="str">
        <f>IF(OR('（様式２）男入力'!$G15=M$7,'（様式２）男入力'!$I15=M$7),"●","")</f>
        <v/>
      </c>
      <c r="N10" s="242" t="str">
        <f>IF(OR('（様式２）男入力'!$G15=N$7,'（様式２）男入力'!$I15=N$7),"●","")</f>
        <v/>
      </c>
      <c r="O10" s="242" t="str">
        <f>IF(OR('（様式２）男入力'!$G15=O$7,'（様式２）男入力'!$I15=O$7),"●","")</f>
        <v/>
      </c>
      <c r="P10" s="242" t="str">
        <f>IF(OR('（様式２）男入力'!$G15=P$7,'（様式２）男入力'!$I15=P$7),"●","")</f>
        <v/>
      </c>
      <c r="Q10" s="242" t="str">
        <f>IF(OR('（様式２）男入力'!$G15=Q$7,'（様式２）男入力'!$I15=Q$7),"●","")</f>
        <v/>
      </c>
      <c r="R10" s="242" t="str">
        <f>IF(OR('（様式２）男入力'!$G15=R$7,'（様式２）男入力'!$I15=R$7),"●","")</f>
        <v/>
      </c>
      <c r="S10" s="242" t="str">
        <f>IF(OR('（様式２）男入力'!$G15=S$7,'（様式２）男入力'!$I15=S$7),"●","")</f>
        <v/>
      </c>
      <c r="T10" s="242" t="str">
        <f>IF(OR('（様式２）男入力'!$G15=T$7,'（様式２）男入力'!$I15=T$7),"●","")</f>
        <v/>
      </c>
      <c r="U10" s="242" t="str">
        <f>IF(OR('（様式２）男入力'!$G15=U$7,'（様式２）男入力'!$I15=U$7),"●","")</f>
        <v/>
      </c>
      <c r="V10" s="242" t="str">
        <f>IF(OR('（様式２）男入力'!$G15=V$7,'（様式２）男入力'!$I15=V$7),"●","")</f>
        <v/>
      </c>
      <c r="W10" s="242" t="str">
        <f>IF(OR('（様式２）男入力'!$G15=W$7,'（様式２）男入力'!$I15=W$7),"●","")</f>
        <v/>
      </c>
      <c r="X10" s="252" t="str">
        <f>IF('（様式２）男入力'!$M15="○","●","")</f>
        <v/>
      </c>
      <c r="Y10" s="352" t="str">
        <f>IF('（様式２）男入力'!$N15="○","●","")</f>
        <v/>
      </c>
      <c r="Z10" s="349" t="str">
        <f>IF(OR('（様式２）男入力'!$G15=Z$7,'（様式２）男入力'!$I15=Z$7,'（様式２）男入力'!$K15=Z$7),"●","")</f>
        <v/>
      </c>
      <c r="AA10" s="282" t="str">
        <f>IF(OR('（様式２）男入力'!$G15=AA$7,'（様式２）男入力'!$I15=AA$7,'（様式２）男入力'!$K15=AA$7),"●","")</f>
        <v/>
      </c>
      <c r="AB10" s="282" t="str">
        <f>IF(OR('（様式２）男入力'!$G15=AB$7,'（様式２）男入力'!$I15=AB$7,'（様式２）男入力'!$K15=AB$7),"●","")</f>
        <v/>
      </c>
      <c r="AC10" s="282" t="str">
        <f>IF(OR('（様式２）男入力'!$G15=AC$7,'（様式２）男入力'!$I15=AC$7,'（様式２）男入力'!$K15=AC$7),"●","")</f>
        <v/>
      </c>
      <c r="AD10" s="243" t="str">
        <f t="shared" si="0"/>
        <v/>
      </c>
      <c r="AE10" s="296" t="str">
        <f t="shared" si="1"/>
        <v/>
      </c>
    </row>
    <row r="11" spans="2:31" ht="24" customHeight="1" x14ac:dyDescent="0.15">
      <c r="B11" s="240">
        <v>4</v>
      </c>
      <c r="C11" s="240" t="str">
        <f>IF('（様式２）男入力'!B16="","",'（様式２）男入力'!B16)</f>
        <v/>
      </c>
      <c r="D11" s="240" t="str">
        <f>IF('（様式２）男入力'!C16="","",'（様式２）男入力'!C16)</f>
        <v/>
      </c>
      <c r="E11" s="240" t="str">
        <f>IF('（様式２）男入力'!F16="","",'（様式２）男入力'!F16)</f>
        <v/>
      </c>
      <c r="F11" s="242" t="str">
        <f>IF(OR('（様式２）男入力'!$G16=F$7,'（様式２）男入力'!$I16=F$7),"●","")</f>
        <v/>
      </c>
      <c r="G11" s="242" t="str">
        <f>IF(OR('（様式２）男入力'!$G16=G$7,'（様式２）男入力'!$I16=G$7),"●","")</f>
        <v/>
      </c>
      <c r="H11" s="242" t="str">
        <f>IF(OR('（様式２）男入力'!$G16=H$7,'（様式２）男入力'!$I16=H$7),"●","")</f>
        <v/>
      </c>
      <c r="I11" s="242" t="str">
        <f>IF(OR('（様式２）男入力'!$G16=I$7,'（様式２）男入力'!$I16=I$7),"●","")</f>
        <v/>
      </c>
      <c r="J11" s="242" t="str">
        <f>IF(OR('（様式２）男入力'!$G16=J$7,'（様式２）男入力'!$I16=J$7),"●","")</f>
        <v/>
      </c>
      <c r="K11" s="242" t="str">
        <f>IF(OR('（様式２）男入力'!$G16=K$7,'（様式２）男入力'!$I16=K$7),"●","")</f>
        <v/>
      </c>
      <c r="L11" s="242" t="str">
        <f>IF(OR('（様式２）男入力'!$G16=L$7,'（様式２）男入力'!$I16=L$7),"●","")</f>
        <v/>
      </c>
      <c r="M11" s="242" t="str">
        <f>IF(OR('（様式２）男入力'!$G16=M$7,'（様式２）男入力'!$I16=M$7),"●","")</f>
        <v/>
      </c>
      <c r="N11" s="242" t="str">
        <f>IF(OR('（様式２）男入力'!$G16=N$7,'（様式２）男入力'!$I16=N$7),"●","")</f>
        <v/>
      </c>
      <c r="O11" s="242" t="str">
        <f>IF(OR('（様式２）男入力'!$G16=O$7,'（様式２）男入力'!$I16=O$7),"●","")</f>
        <v/>
      </c>
      <c r="P11" s="242" t="str">
        <f>IF(OR('（様式２）男入力'!$G16=P$7,'（様式２）男入力'!$I16=P$7),"●","")</f>
        <v/>
      </c>
      <c r="Q11" s="242" t="str">
        <f>IF(OR('（様式２）男入力'!$G16=Q$7,'（様式２）男入力'!$I16=Q$7),"●","")</f>
        <v/>
      </c>
      <c r="R11" s="242" t="str">
        <f>IF(OR('（様式２）男入力'!$G16=R$7,'（様式２）男入力'!$I16=R$7),"●","")</f>
        <v/>
      </c>
      <c r="S11" s="242" t="str">
        <f>IF(OR('（様式２）男入力'!$G16=S$7,'（様式２）男入力'!$I16=S$7),"●","")</f>
        <v/>
      </c>
      <c r="T11" s="242" t="str">
        <f>IF(OR('（様式２）男入力'!$G16=T$7,'（様式２）男入力'!$I16=T$7),"●","")</f>
        <v/>
      </c>
      <c r="U11" s="242" t="str">
        <f>IF(OR('（様式２）男入力'!$G16=U$7,'（様式２）男入力'!$I16=U$7),"●","")</f>
        <v/>
      </c>
      <c r="V11" s="242" t="str">
        <f>IF(OR('（様式２）男入力'!$G16=V$7,'（様式２）男入力'!$I16=V$7),"●","")</f>
        <v/>
      </c>
      <c r="W11" s="242" t="str">
        <f>IF(OR('（様式２）男入力'!$G16=W$7,'（様式２）男入力'!$I16=W$7),"●","")</f>
        <v/>
      </c>
      <c r="X11" s="252" t="str">
        <f>IF('（様式２）男入力'!$M16="○","●","")</f>
        <v/>
      </c>
      <c r="Y11" s="352" t="str">
        <f>IF('（様式２）男入力'!$N16="○","●","")</f>
        <v/>
      </c>
      <c r="Z11" s="349" t="str">
        <f>IF(OR('（様式２）男入力'!$G16=Z$7,'（様式２）男入力'!$I16=Z$7,'（様式２）男入力'!$K16=Z$7),"●","")</f>
        <v/>
      </c>
      <c r="AA11" s="282" t="str">
        <f>IF(OR('（様式２）男入力'!$G16=AA$7,'（様式２）男入力'!$I16=AA$7,'（様式２）男入力'!$K16=AA$7),"●","")</f>
        <v/>
      </c>
      <c r="AB11" s="282" t="str">
        <f>IF(OR('（様式２）男入力'!$G16=AB$7,'（様式２）男入力'!$I16=AB$7,'（様式２）男入力'!$K16=AB$7),"●","")</f>
        <v/>
      </c>
      <c r="AC11" s="282" t="str">
        <f>IF(OR('（様式２）男入力'!$G16=AC$7,'（様式２）男入力'!$I16=AC$7,'（様式２）男入力'!$K16=AC$7),"●","")</f>
        <v/>
      </c>
      <c r="AD11" s="243" t="str">
        <f t="shared" si="0"/>
        <v/>
      </c>
      <c r="AE11" s="296" t="str">
        <f t="shared" si="1"/>
        <v/>
      </c>
    </row>
    <row r="12" spans="2:31" ht="24" customHeight="1" x14ac:dyDescent="0.15">
      <c r="B12" s="240">
        <v>5</v>
      </c>
      <c r="C12" s="240" t="str">
        <f>IF('（様式２）男入力'!B17="","",'（様式２）男入力'!B17)</f>
        <v/>
      </c>
      <c r="D12" s="240" t="str">
        <f>IF('（様式２）男入力'!C17="","",'（様式２）男入力'!C17)</f>
        <v/>
      </c>
      <c r="E12" s="240" t="str">
        <f>IF('（様式２）男入力'!F17="","",'（様式２）男入力'!F17)</f>
        <v/>
      </c>
      <c r="F12" s="242" t="str">
        <f>IF(OR('（様式２）男入力'!$G17=F$7,'（様式２）男入力'!$I17=F$7),"●","")</f>
        <v/>
      </c>
      <c r="G12" s="242" t="str">
        <f>IF(OR('（様式２）男入力'!$G17=G$7,'（様式２）男入力'!$I17=G$7),"●","")</f>
        <v/>
      </c>
      <c r="H12" s="242" t="str">
        <f>IF(OR('（様式２）男入力'!$G17=H$7,'（様式２）男入力'!$I17=H$7),"●","")</f>
        <v/>
      </c>
      <c r="I12" s="242" t="str">
        <f>IF(OR('（様式２）男入力'!$G17=I$7,'（様式２）男入力'!$I17=I$7),"●","")</f>
        <v/>
      </c>
      <c r="J12" s="242" t="str">
        <f>IF(OR('（様式２）男入力'!$G17=J$7,'（様式２）男入力'!$I17=J$7),"●","")</f>
        <v/>
      </c>
      <c r="K12" s="242" t="str">
        <f>IF(OR('（様式２）男入力'!$G17=K$7,'（様式２）男入力'!$I17=K$7),"●","")</f>
        <v/>
      </c>
      <c r="L12" s="242" t="str">
        <f>IF(OR('（様式２）男入力'!$G17=L$7,'（様式２）男入力'!$I17=L$7),"●","")</f>
        <v/>
      </c>
      <c r="M12" s="242" t="str">
        <f>IF(OR('（様式２）男入力'!$G17=M$7,'（様式２）男入力'!$I17=M$7),"●","")</f>
        <v/>
      </c>
      <c r="N12" s="242" t="str">
        <f>IF(OR('（様式２）男入力'!$G17=N$7,'（様式２）男入力'!$I17=N$7),"●","")</f>
        <v/>
      </c>
      <c r="O12" s="242" t="str">
        <f>IF(OR('（様式２）男入力'!$G17=O$7,'（様式２）男入力'!$I17=O$7),"●","")</f>
        <v/>
      </c>
      <c r="P12" s="242" t="str">
        <f>IF(OR('（様式２）男入力'!$G17=P$7,'（様式２）男入力'!$I17=P$7),"●","")</f>
        <v/>
      </c>
      <c r="Q12" s="242" t="str">
        <f>IF(OR('（様式２）男入力'!$G17=Q$7,'（様式２）男入力'!$I17=Q$7),"●","")</f>
        <v/>
      </c>
      <c r="R12" s="242" t="str">
        <f>IF(OR('（様式２）男入力'!$G17=R$7,'（様式２）男入力'!$I17=R$7),"●","")</f>
        <v/>
      </c>
      <c r="S12" s="242" t="str">
        <f>IF(OR('（様式２）男入力'!$G17=S$7,'（様式２）男入力'!$I17=S$7),"●","")</f>
        <v/>
      </c>
      <c r="T12" s="242" t="str">
        <f>IF(OR('（様式２）男入力'!$G17=T$7,'（様式２）男入力'!$I17=T$7),"●","")</f>
        <v/>
      </c>
      <c r="U12" s="242" t="str">
        <f>IF(OR('（様式２）男入力'!$G17=U$7,'（様式２）男入力'!$I17=U$7),"●","")</f>
        <v/>
      </c>
      <c r="V12" s="242" t="str">
        <f>IF(OR('（様式２）男入力'!$G17=V$7,'（様式２）男入力'!$I17=V$7),"●","")</f>
        <v/>
      </c>
      <c r="W12" s="242" t="str">
        <f>IF(OR('（様式２）男入力'!$G17=W$7,'（様式２）男入力'!$I17=W$7),"●","")</f>
        <v/>
      </c>
      <c r="X12" s="252" t="str">
        <f>IF('（様式２）男入力'!$M17="○","●","")</f>
        <v/>
      </c>
      <c r="Y12" s="352" t="str">
        <f>IF('（様式２）男入力'!$N17="○","●","")</f>
        <v/>
      </c>
      <c r="Z12" s="349" t="str">
        <f>IF(OR('（様式２）男入力'!$G17=Z$7,'（様式２）男入力'!$I17=Z$7,'（様式２）男入力'!$K17=Z$7),"●","")</f>
        <v/>
      </c>
      <c r="AA12" s="282" t="str">
        <f>IF(OR('（様式２）男入力'!$G17=AA$7,'（様式２）男入力'!$I17=AA$7,'（様式２）男入力'!$K17=AA$7),"●","")</f>
        <v/>
      </c>
      <c r="AB12" s="282" t="str">
        <f>IF(OR('（様式２）男入力'!$G17=AB$7,'（様式２）男入力'!$I17=AB$7,'（様式２）男入力'!$K17=AB$7),"●","")</f>
        <v/>
      </c>
      <c r="AC12" s="282" t="str">
        <f>IF(OR('（様式２）男入力'!$G17=AC$7,'（様式２）男入力'!$I17=AC$7,'（様式２）男入力'!$K17=AC$7),"●","")</f>
        <v/>
      </c>
      <c r="AD12" s="243" t="str">
        <f t="shared" si="0"/>
        <v/>
      </c>
      <c r="AE12" s="296" t="str">
        <f t="shared" si="1"/>
        <v/>
      </c>
    </row>
    <row r="13" spans="2:31" ht="24" customHeight="1" x14ac:dyDescent="0.15">
      <c r="B13" s="240">
        <v>6</v>
      </c>
      <c r="C13" s="240" t="str">
        <f>IF('（様式２）男入力'!B18="","",'（様式２）男入力'!B18)</f>
        <v/>
      </c>
      <c r="D13" s="240" t="str">
        <f>IF('（様式２）男入力'!C18="","",'（様式２）男入力'!C18)</f>
        <v/>
      </c>
      <c r="E13" s="240" t="str">
        <f>IF('（様式２）男入力'!F18="","",'（様式２）男入力'!F18)</f>
        <v/>
      </c>
      <c r="F13" s="242" t="str">
        <f>IF(OR('（様式２）男入力'!$G18=F$7,'（様式２）男入力'!$I18=F$7),"●","")</f>
        <v/>
      </c>
      <c r="G13" s="242" t="str">
        <f>IF(OR('（様式２）男入力'!$G18=G$7,'（様式２）男入力'!$I18=G$7),"●","")</f>
        <v/>
      </c>
      <c r="H13" s="242" t="str">
        <f>IF(OR('（様式２）男入力'!$G18=H$7,'（様式２）男入力'!$I18=H$7),"●","")</f>
        <v/>
      </c>
      <c r="I13" s="242" t="str">
        <f>IF(OR('（様式２）男入力'!$G18=I$7,'（様式２）男入力'!$I18=I$7),"●","")</f>
        <v/>
      </c>
      <c r="J13" s="242" t="str">
        <f>IF(OR('（様式２）男入力'!$G18=J$7,'（様式２）男入力'!$I18=J$7),"●","")</f>
        <v/>
      </c>
      <c r="K13" s="242" t="str">
        <f>IF(OR('（様式２）男入力'!$G18=K$7,'（様式２）男入力'!$I18=K$7),"●","")</f>
        <v/>
      </c>
      <c r="L13" s="242" t="str">
        <f>IF(OR('（様式２）男入力'!$G18=L$7,'（様式２）男入力'!$I18=L$7),"●","")</f>
        <v/>
      </c>
      <c r="M13" s="242" t="str">
        <f>IF(OR('（様式２）男入力'!$G18=M$7,'（様式２）男入力'!$I18=M$7),"●","")</f>
        <v/>
      </c>
      <c r="N13" s="242" t="str">
        <f>IF(OR('（様式２）男入力'!$G18=N$7,'（様式２）男入力'!$I18=N$7),"●","")</f>
        <v/>
      </c>
      <c r="O13" s="242" t="str">
        <f>IF(OR('（様式２）男入力'!$G18=O$7,'（様式２）男入力'!$I18=O$7),"●","")</f>
        <v/>
      </c>
      <c r="P13" s="242" t="str">
        <f>IF(OR('（様式２）男入力'!$G18=P$7,'（様式２）男入力'!$I18=P$7),"●","")</f>
        <v/>
      </c>
      <c r="Q13" s="242" t="str">
        <f>IF(OR('（様式２）男入力'!$G18=Q$7,'（様式２）男入力'!$I18=Q$7),"●","")</f>
        <v/>
      </c>
      <c r="R13" s="242" t="str">
        <f>IF(OR('（様式２）男入力'!$G18=R$7,'（様式２）男入力'!$I18=R$7),"●","")</f>
        <v/>
      </c>
      <c r="S13" s="242" t="str">
        <f>IF(OR('（様式２）男入力'!$G18=S$7,'（様式２）男入力'!$I18=S$7),"●","")</f>
        <v/>
      </c>
      <c r="T13" s="242" t="str">
        <f>IF(OR('（様式２）男入力'!$G18=T$7,'（様式２）男入力'!$I18=T$7),"●","")</f>
        <v/>
      </c>
      <c r="U13" s="242" t="str">
        <f>IF(OR('（様式２）男入力'!$G18=U$7,'（様式２）男入力'!$I18=U$7),"●","")</f>
        <v/>
      </c>
      <c r="V13" s="242" t="str">
        <f>IF(OR('（様式２）男入力'!$G18=V$7,'（様式２）男入力'!$I18=V$7),"●","")</f>
        <v/>
      </c>
      <c r="W13" s="242" t="str">
        <f>IF(OR('（様式２）男入力'!$G18=W$7,'（様式２）男入力'!$I18=W$7),"●","")</f>
        <v/>
      </c>
      <c r="X13" s="252" t="str">
        <f>IF('（様式２）男入力'!$M18="○","●","")</f>
        <v/>
      </c>
      <c r="Y13" s="352" t="str">
        <f>IF('（様式２）男入力'!$N18="○","●","")</f>
        <v/>
      </c>
      <c r="Z13" s="349" t="str">
        <f>IF(OR('（様式２）男入力'!$G18=Z$7,'（様式２）男入力'!$I18=Z$7,'（様式２）男入力'!$K18=Z$7),"●","")</f>
        <v/>
      </c>
      <c r="AA13" s="282" t="str">
        <f>IF(OR('（様式２）男入力'!$G18=AA$7,'（様式２）男入力'!$I18=AA$7,'（様式２）男入力'!$K18=AA$7),"●","")</f>
        <v/>
      </c>
      <c r="AB13" s="282" t="str">
        <f>IF(OR('（様式２）男入力'!$G18=AB$7,'（様式２）男入力'!$I18=AB$7,'（様式２）男入力'!$K18=AB$7),"●","")</f>
        <v/>
      </c>
      <c r="AC13" s="282" t="str">
        <f>IF(OR('（様式２）男入力'!$G18=AC$7,'（様式２）男入力'!$I18=AC$7,'（様式２）男入力'!$K18=AC$7),"●","")</f>
        <v/>
      </c>
      <c r="AD13" s="243" t="str">
        <f t="shared" si="0"/>
        <v/>
      </c>
      <c r="AE13" s="296" t="str">
        <f t="shared" si="1"/>
        <v/>
      </c>
    </row>
    <row r="14" spans="2:31" ht="24" customHeight="1" x14ac:dyDescent="0.15">
      <c r="B14" s="240">
        <v>7</v>
      </c>
      <c r="C14" s="240" t="str">
        <f>IF('（様式２）男入力'!B19="","",'（様式２）男入力'!B19)</f>
        <v/>
      </c>
      <c r="D14" s="240" t="str">
        <f>IF('（様式２）男入力'!C19="","",'（様式２）男入力'!C19)</f>
        <v/>
      </c>
      <c r="E14" s="240" t="str">
        <f>IF('（様式２）男入力'!F19="","",'（様式２）男入力'!F19)</f>
        <v/>
      </c>
      <c r="F14" s="242" t="str">
        <f>IF(OR('（様式２）男入力'!$G19=F$7,'（様式２）男入力'!$I19=F$7),"●","")</f>
        <v/>
      </c>
      <c r="G14" s="242" t="str">
        <f>IF(OR('（様式２）男入力'!$G19=G$7,'（様式２）男入力'!$I19=G$7),"●","")</f>
        <v/>
      </c>
      <c r="H14" s="242" t="str">
        <f>IF(OR('（様式２）男入力'!$G19=H$7,'（様式２）男入力'!$I19=H$7),"●","")</f>
        <v/>
      </c>
      <c r="I14" s="242" t="str">
        <f>IF(OR('（様式２）男入力'!$G19=I$7,'（様式２）男入力'!$I19=I$7),"●","")</f>
        <v/>
      </c>
      <c r="J14" s="242" t="str">
        <f>IF(OR('（様式２）男入力'!$G19=J$7,'（様式２）男入力'!$I19=J$7),"●","")</f>
        <v/>
      </c>
      <c r="K14" s="242" t="str">
        <f>IF(OR('（様式２）男入力'!$G19=K$7,'（様式２）男入力'!$I19=K$7),"●","")</f>
        <v/>
      </c>
      <c r="L14" s="242" t="str">
        <f>IF(OR('（様式２）男入力'!$G19=L$7,'（様式２）男入力'!$I19=L$7),"●","")</f>
        <v/>
      </c>
      <c r="M14" s="242" t="str">
        <f>IF(OR('（様式２）男入力'!$G19=M$7,'（様式２）男入力'!$I19=M$7),"●","")</f>
        <v/>
      </c>
      <c r="N14" s="242" t="str">
        <f>IF(OR('（様式２）男入力'!$G19=N$7,'（様式２）男入力'!$I19=N$7),"●","")</f>
        <v/>
      </c>
      <c r="O14" s="242" t="str">
        <f>IF(OR('（様式２）男入力'!$G19=O$7,'（様式２）男入力'!$I19=O$7),"●","")</f>
        <v/>
      </c>
      <c r="P14" s="242" t="str">
        <f>IF(OR('（様式２）男入力'!$G19=P$7,'（様式２）男入力'!$I19=P$7),"●","")</f>
        <v/>
      </c>
      <c r="Q14" s="242" t="str">
        <f>IF(OR('（様式２）男入力'!$G19=Q$7,'（様式２）男入力'!$I19=Q$7),"●","")</f>
        <v/>
      </c>
      <c r="R14" s="242" t="str">
        <f>IF(OR('（様式２）男入力'!$G19=R$7,'（様式２）男入力'!$I19=R$7),"●","")</f>
        <v/>
      </c>
      <c r="S14" s="242" t="str">
        <f>IF(OR('（様式２）男入力'!$G19=S$7,'（様式２）男入力'!$I19=S$7),"●","")</f>
        <v/>
      </c>
      <c r="T14" s="242" t="str">
        <f>IF(OR('（様式２）男入力'!$G19=T$7,'（様式２）男入力'!$I19=T$7),"●","")</f>
        <v/>
      </c>
      <c r="U14" s="242" t="str">
        <f>IF(OR('（様式２）男入力'!$G19=U$7,'（様式２）男入力'!$I19=U$7),"●","")</f>
        <v/>
      </c>
      <c r="V14" s="242" t="str">
        <f>IF(OR('（様式２）男入力'!$G19=V$7,'（様式２）男入力'!$I19=V$7),"●","")</f>
        <v/>
      </c>
      <c r="W14" s="242" t="str">
        <f>IF(OR('（様式２）男入力'!$G19=W$7,'（様式２）男入力'!$I19=W$7),"●","")</f>
        <v/>
      </c>
      <c r="X14" s="252" t="str">
        <f>IF('（様式２）男入力'!$M19="○","●","")</f>
        <v/>
      </c>
      <c r="Y14" s="352" t="str">
        <f>IF('（様式２）男入力'!$N19="○","●","")</f>
        <v/>
      </c>
      <c r="Z14" s="349" t="str">
        <f>IF(OR('（様式２）男入力'!$G19=Z$7,'（様式２）男入力'!$I19=Z$7,'（様式２）男入力'!$K19=Z$7),"●","")</f>
        <v/>
      </c>
      <c r="AA14" s="282" t="str">
        <f>IF(OR('（様式２）男入力'!$G19=AA$7,'（様式２）男入力'!$I19=AA$7,'（様式２）男入力'!$K19=AA$7),"●","")</f>
        <v/>
      </c>
      <c r="AB14" s="282" t="str">
        <f>IF(OR('（様式２）男入力'!$G19=AB$7,'（様式２）男入力'!$I19=AB$7,'（様式２）男入力'!$K19=AB$7),"●","")</f>
        <v/>
      </c>
      <c r="AC14" s="282" t="str">
        <f>IF(OR('（様式２）男入力'!$G19=AC$7,'（様式２）男入力'!$I19=AC$7,'（様式２）男入力'!$K19=AC$7),"●","")</f>
        <v/>
      </c>
      <c r="AD14" s="243" t="str">
        <f t="shared" si="0"/>
        <v/>
      </c>
      <c r="AE14" s="296" t="str">
        <f t="shared" si="1"/>
        <v/>
      </c>
    </row>
    <row r="15" spans="2:31" ht="24" customHeight="1" x14ac:dyDescent="0.15">
      <c r="B15" s="240">
        <v>8</v>
      </c>
      <c r="C15" s="240" t="str">
        <f>IF('（様式２）男入力'!B20="","",'（様式２）男入力'!B20)</f>
        <v/>
      </c>
      <c r="D15" s="240" t="str">
        <f>IF('（様式２）男入力'!C20="","",'（様式２）男入力'!C20)</f>
        <v/>
      </c>
      <c r="E15" s="240" t="str">
        <f>IF('（様式２）男入力'!F20="","",'（様式２）男入力'!F20)</f>
        <v/>
      </c>
      <c r="F15" s="242" t="str">
        <f>IF(OR('（様式２）男入力'!$G20=F$7,'（様式２）男入力'!$I20=F$7),"●","")</f>
        <v/>
      </c>
      <c r="G15" s="242" t="str">
        <f>IF(OR('（様式２）男入力'!$G20=G$7,'（様式２）男入力'!$I20=G$7),"●","")</f>
        <v/>
      </c>
      <c r="H15" s="242" t="str">
        <f>IF(OR('（様式２）男入力'!$G20=H$7,'（様式２）男入力'!$I20=H$7),"●","")</f>
        <v/>
      </c>
      <c r="I15" s="242" t="str">
        <f>IF(OR('（様式２）男入力'!$G20=I$7,'（様式２）男入力'!$I20=I$7),"●","")</f>
        <v/>
      </c>
      <c r="J15" s="242" t="str">
        <f>IF(OR('（様式２）男入力'!$G20=J$7,'（様式２）男入力'!$I20=J$7),"●","")</f>
        <v/>
      </c>
      <c r="K15" s="242" t="str">
        <f>IF(OR('（様式２）男入力'!$G20=K$7,'（様式２）男入力'!$I20=K$7),"●","")</f>
        <v/>
      </c>
      <c r="L15" s="242" t="str">
        <f>IF(OR('（様式２）男入力'!$G20=L$7,'（様式２）男入力'!$I20=L$7),"●","")</f>
        <v/>
      </c>
      <c r="M15" s="242" t="str">
        <f>IF(OR('（様式２）男入力'!$G20=M$7,'（様式２）男入力'!$I20=M$7),"●","")</f>
        <v/>
      </c>
      <c r="N15" s="242" t="str">
        <f>IF(OR('（様式２）男入力'!$G20=N$7,'（様式２）男入力'!$I20=N$7),"●","")</f>
        <v/>
      </c>
      <c r="O15" s="242" t="str">
        <f>IF(OR('（様式２）男入力'!$G20=O$7,'（様式２）男入力'!$I20=O$7),"●","")</f>
        <v/>
      </c>
      <c r="P15" s="242" t="str">
        <f>IF(OR('（様式２）男入力'!$G20=P$7,'（様式２）男入力'!$I20=P$7),"●","")</f>
        <v/>
      </c>
      <c r="Q15" s="242" t="str">
        <f>IF(OR('（様式２）男入力'!$G20=Q$7,'（様式２）男入力'!$I20=Q$7),"●","")</f>
        <v/>
      </c>
      <c r="R15" s="242" t="str">
        <f>IF(OR('（様式２）男入力'!$G20=R$7,'（様式２）男入力'!$I20=R$7),"●","")</f>
        <v/>
      </c>
      <c r="S15" s="242" t="str">
        <f>IF(OR('（様式２）男入力'!$G20=S$7,'（様式２）男入力'!$I20=S$7),"●","")</f>
        <v/>
      </c>
      <c r="T15" s="242" t="str">
        <f>IF(OR('（様式２）男入力'!$G20=T$7,'（様式２）男入力'!$I20=T$7),"●","")</f>
        <v/>
      </c>
      <c r="U15" s="242" t="str">
        <f>IF(OR('（様式２）男入力'!$G20=U$7,'（様式２）男入力'!$I20=U$7),"●","")</f>
        <v/>
      </c>
      <c r="V15" s="242" t="str">
        <f>IF(OR('（様式２）男入力'!$G20=V$7,'（様式２）男入力'!$I20=V$7),"●","")</f>
        <v/>
      </c>
      <c r="W15" s="242" t="str">
        <f>IF(OR('（様式２）男入力'!$G20=W$7,'（様式２）男入力'!$I20=W$7),"●","")</f>
        <v/>
      </c>
      <c r="X15" s="252" t="str">
        <f>IF('（様式２）男入力'!$M20="○","●","")</f>
        <v/>
      </c>
      <c r="Y15" s="352" t="str">
        <f>IF('（様式２）男入力'!$N20="○","●","")</f>
        <v/>
      </c>
      <c r="Z15" s="349" t="str">
        <f>IF(OR('（様式２）男入力'!$G20=Z$7,'（様式２）男入力'!$I20=Z$7,'（様式２）男入力'!$K20=Z$7),"●","")</f>
        <v/>
      </c>
      <c r="AA15" s="282" t="str">
        <f>IF(OR('（様式２）男入力'!$G20=AA$7,'（様式２）男入力'!$I20=AA$7,'（様式２）男入力'!$K20=AA$7),"●","")</f>
        <v/>
      </c>
      <c r="AB15" s="282" t="str">
        <f>IF(OR('（様式２）男入力'!$G20=AB$7,'（様式２）男入力'!$I20=AB$7,'（様式２）男入力'!$K20=AB$7),"●","")</f>
        <v/>
      </c>
      <c r="AC15" s="282" t="str">
        <f>IF(OR('（様式２）男入力'!$G20=AC$7,'（様式２）男入力'!$I20=AC$7,'（様式２）男入力'!$K20=AC$7),"●","")</f>
        <v/>
      </c>
      <c r="AD15" s="243" t="str">
        <f t="shared" si="0"/>
        <v/>
      </c>
      <c r="AE15" s="296" t="str">
        <f t="shared" si="1"/>
        <v/>
      </c>
    </row>
    <row r="16" spans="2:31" ht="24" customHeight="1" x14ac:dyDescent="0.15">
      <c r="B16" s="240">
        <v>9</v>
      </c>
      <c r="C16" s="240" t="str">
        <f>IF('（様式２）男入力'!B21="","",'（様式２）男入力'!B21)</f>
        <v/>
      </c>
      <c r="D16" s="240" t="str">
        <f>IF('（様式２）男入力'!C21="","",'（様式２）男入力'!C21)</f>
        <v/>
      </c>
      <c r="E16" s="240" t="str">
        <f>IF('（様式２）男入力'!F21="","",'（様式２）男入力'!F21)</f>
        <v/>
      </c>
      <c r="F16" s="242" t="str">
        <f>IF(OR('（様式２）男入力'!$G21=F$7,'（様式２）男入力'!$I21=F$7),"●","")</f>
        <v/>
      </c>
      <c r="G16" s="242" t="str">
        <f>IF(OR('（様式２）男入力'!$G21=G$7,'（様式２）男入力'!$I21=G$7),"●","")</f>
        <v/>
      </c>
      <c r="H16" s="242" t="str">
        <f>IF(OR('（様式２）男入力'!$G21=H$7,'（様式２）男入力'!$I21=H$7),"●","")</f>
        <v/>
      </c>
      <c r="I16" s="242" t="str">
        <f>IF(OR('（様式２）男入力'!$G21=I$7,'（様式２）男入力'!$I21=I$7),"●","")</f>
        <v/>
      </c>
      <c r="J16" s="242" t="str">
        <f>IF(OR('（様式２）男入力'!$G21=J$7,'（様式２）男入力'!$I21=J$7),"●","")</f>
        <v/>
      </c>
      <c r="K16" s="242" t="str">
        <f>IF(OR('（様式２）男入力'!$G21=K$7,'（様式２）男入力'!$I21=K$7),"●","")</f>
        <v/>
      </c>
      <c r="L16" s="242" t="str">
        <f>IF(OR('（様式２）男入力'!$G21=L$7,'（様式２）男入力'!$I21=L$7),"●","")</f>
        <v/>
      </c>
      <c r="M16" s="242" t="str">
        <f>IF(OR('（様式２）男入力'!$G21=M$7,'（様式２）男入力'!$I21=M$7),"●","")</f>
        <v/>
      </c>
      <c r="N16" s="242" t="str">
        <f>IF(OR('（様式２）男入力'!$G21=N$7,'（様式２）男入力'!$I21=N$7),"●","")</f>
        <v/>
      </c>
      <c r="O16" s="242" t="str">
        <f>IF(OR('（様式２）男入力'!$G21=O$7,'（様式２）男入力'!$I21=O$7),"●","")</f>
        <v/>
      </c>
      <c r="P16" s="242" t="str">
        <f>IF(OR('（様式２）男入力'!$G21=P$7,'（様式２）男入力'!$I21=P$7),"●","")</f>
        <v/>
      </c>
      <c r="Q16" s="242" t="str">
        <f>IF(OR('（様式２）男入力'!$G21=Q$7,'（様式２）男入力'!$I21=Q$7),"●","")</f>
        <v/>
      </c>
      <c r="R16" s="242" t="str">
        <f>IF(OR('（様式２）男入力'!$G21=R$7,'（様式２）男入力'!$I21=R$7),"●","")</f>
        <v/>
      </c>
      <c r="S16" s="242" t="str">
        <f>IF(OR('（様式２）男入力'!$G21=S$7,'（様式２）男入力'!$I21=S$7),"●","")</f>
        <v/>
      </c>
      <c r="T16" s="242" t="str">
        <f>IF(OR('（様式２）男入力'!$G21=T$7,'（様式２）男入力'!$I21=T$7),"●","")</f>
        <v/>
      </c>
      <c r="U16" s="242" t="str">
        <f>IF(OR('（様式２）男入力'!$G21=U$7,'（様式２）男入力'!$I21=U$7),"●","")</f>
        <v/>
      </c>
      <c r="V16" s="242" t="str">
        <f>IF(OR('（様式２）男入力'!$G21=V$7,'（様式２）男入力'!$I21=V$7),"●","")</f>
        <v/>
      </c>
      <c r="W16" s="242" t="str">
        <f>IF(OR('（様式２）男入力'!$G21=W$7,'（様式２）男入力'!$I21=W$7),"●","")</f>
        <v/>
      </c>
      <c r="X16" s="252" t="str">
        <f>IF('（様式２）男入力'!$M21="○","●","")</f>
        <v/>
      </c>
      <c r="Y16" s="352" t="str">
        <f>IF('（様式２）男入力'!$N21="○","●","")</f>
        <v/>
      </c>
      <c r="Z16" s="349" t="str">
        <f>IF(OR('（様式２）男入力'!$G21=Z$7,'（様式２）男入力'!$I21=Z$7,'（様式２）男入力'!$K21=Z$7),"●","")</f>
        <v/>
      </c>
      <c r="AA16" s="282" t="str">
        <f>IF(OR('（様式２）男入力'!$G21=AA$7,'（様式２）男入力'!$I21=AA$7,'（様式２）男入力'!$K21=AA$7),"●","")</f>
        <v/>
      </c>
      <c r="AB16" s="282" t="str">
        <f>IF(OR('（様式２）男入力'!$G21=AB$7,'（様式２）男入力'!$I21=AB$7,'（様式２）男入力'!$K21=AB$7),"●","")</f>
        <v/>
      </c>
      <c r="AC16" s="282" t="str">
        <f>IF(OR('（様式２）男入力'!$G21=AC$7,'（様式２）男入力'!$I21=AC$7,'（様式２）男入力'!$K21=AC$7),"●","")</f>
        <v/>
      </c>
      <c r="AD16" s="243" t="str">
        <f t="shared" si="0"/>
        <v/>
      </c>
      <c r="AE16" s="296" t="str">
        <f t="shared" si="1"/>
        <v/>
      </c>
    </row>
    <row r="17" spans="2:31" ht="24" customHeight="1" x14ac:dyDescent="0.15">
      <c r="B17" s="240">
        <v>10</v>
      </c>
      <c r="C17" s="240" t="str">
        <f>IF('（様式２）男入力'!B22="","",'（様式２）男入力'!B22)</f>
        <v/>
      </c>
      <c r="D17" s="240" t="str">
        <f>IF('（様式２）男入力'!C22="","",'（様式２）男入力'!C22)</f>
        <v/>
      </c>
      <c r="E17" s="240" t="str">
        <f>IF('（様式２）男入力'!F22="","",'（様式２）男入力'!F22)</f>
        <v/>
      </c>
      <c r="F17" s="242" t="str">
        <f>IF(OR('（様式２）男入力'!$G22=F$7,'（様式２）男入力'!$I22=F$7),"●","")</f>
        <v/>
      </c>
      <c r="G17" s="242" t="str">
        <f>IF(OR('（様式２）男入力'!$G22=G$7,'（様式２）男入力'!$I22=G$7),"●","")</f>
        <v/>
      </c>
      <c r="H17" s="242" t="str">
        <f>IF(OR('（様式２）男入力'!$G22=H$7,'（様式２）男入力'!$I22=H$7),"●","")</f>
        <v/>
      </c>
      <c r="I17" s="242" t="str">
        <f>IF(OR('（様式２）男入力'!$G22=I$7,'（様式２）男入力'!$I22=I$7),"●","")</f>
        <v/>
      </c>
      <c r="J17" s="242" t="str">
        <f>IF(OR('（様式２）男入力'!$G22=J$7,'（様式２）男入力'!$I22=J$7),"●","")</f>
        <v/>
      </c>
      <c r="K17" s="242" t="str">
        <f>IF(OR('（様式２）男入力'!$G22=K$7,'（様式２）男入力'!$I22=K$7),"●","")</f>
        <v/>
      </c>
      <c r="L17" s="242" t="str">
        <f>IF(OR('（様式２）男入力'!$G22=L$7,'（様式２）男入力'!$I22=L$7),"●","")</f>
        <v/>
      </c>
      <c r="M17" s="242" t="str">
        <f>IF(OR('（様式２）男入力'!$G22=M$7,'（様式２）男入力'!$I22=M$7),"●","")</f>
        <v/>
      </c>
      <c r="N17" s="242" t="str">
        <f>IF(OR('（様式２）男入力'!$G22=N$7,'（様式２）男入力'!$I22=N$7),"●","")</f>
        <v/>
      </c>
      <c r="O17" s="242" t="str">
        <f>IF(OR('（様式２）男入力'!$G22=O$7,'（様式２）男入力'!$I22=O$7),"●","")</f>
        <v/>
      </c>
      <c r="P17" s="242" t="str">
        <f>IF(OR('（様式２）男入力'!$G22=P$7,'（様式２）男入力'!$I22=P$7),"●","")</f>
        <v/>
      </c>
      <c r="Q17" s="242" t="str">
        <f>IF(OR('（様式２）男入力'!$G22=Q$7,'（様式２）男入力'!$I22=Q$7),"●","")</f>
        <v/>
      </c>
      <c r="R17" s="242" t="str">
        <f>IF(OR('（様式２）男入力'!$G22=R$7,'（様式２）男入力'!$I22=R$7),"●","")</f>
        <v/>
      </c>
      <c r="S17" s="242" t="str">
        <f>IF(OR('（様式２）男入力'!$G22=S$7,'（様式２）男入力'!$I22=S$7),"●","")</f>
        <v/>
      </c>
      <c r="T17" s="242" t="str">
        <f>IF(OR('（様式２）男入力'!$G22=T$7,'（様式２）男入力'!$I22=T$7),"●","")</f>
        <v/>
      </c>
      <c r="U17" s="242" t="str">
        <f>IF(OR('（様式２）男入力'!$G22=U$7,'（様式２）男入力'!$I22=U$7),"●","")</f>
        <v/>
      </c>
      <c r="V17" s="242" t="str">
        <f>IF(OR('（様式２）男入力'!$G22=V$7,'（様式２）男入力'!$I22=V$7),"●","")</f>
        <v/>
      </c>
      <c r="W17" s="242" t="str">
        <f>IF(OR('（様式２）男入力'!$G22=W$7,'（様式２）男入力'!$I22=W$7),"●","")</f>
        <v/>
      </c>
      <c r="X17" s="252" t="str">
        <f>IF('（様式２）男入力'!$M22="○","●","")</f>
        <v/>
      </c>
      <c r="Y17" s="352" t="str">
        <f>IF('（様式２）男入力'!$N22="○","●","")</f>
        <v/>
      </c>
      <c r="Z17" s="349" t="str">
        <f>IF(OR('（様式２）男入力'!$G22=Z$7,'（様式２）男入力'!$I22=Z$7,'（様式２）男入力'!$K22=Z$7),"●","")</f>
        <v/>
      </c>
      <c r="AA17" s="282" t="str">
        <f>IF(OR('（様式２）男入力'!$G22=AA$7,'（様式２）男入力'!$I22=AA$7,'（様式２）男入力'!$K22=AA$7),"●","")</f>
        <v/>
      </c>
      <c r="AB17" s="282" t="str">
        <f>IF(OR('（様式２）男入力'!$G22=AB$7,'（様式２）男入力'!$I22=AB$7,'（様式２）男入力'!$K22=AB$7),"●","")</f>
        <v/>
      </c>
      <c r="AC17" s="282" t="str">
        <f>IF(OR('（様式２）男入力'!$G22=AC$7,'（様式２）男入力'!$I22=AC$7,'（様式２）男入力'!$K22=AC$7),"●","")</f>
        <v/>
      </c>
      <c r="AD17" s="243" t="str">
        <f t="shared" si="0"/>
        <v/>
      </c>
      <c r="AE17" s="296" t="str">
        <f t="shared" si="1"/>
        <v/>
      </c>
    </row>
    <row r="18" spans="2:31" ht="24" customHeight="1" x14ac:dyDescent="0.15">
      <c r="B18" s="240">
        <v>11</v>
      </c>
      <c r="C18" s="240" t="str">
        <f>IF('（様式２）男入力'!B23="","",'（様式２）男入力'!B23)</f>
        <v/>
      </c>
      <c r="D18" s="240" t="str">
        <f>IF('（様式２）男入力'!C23="","",'（様式２）男入力'!C23)</f>
        <v/>
      </c>
      <c r="E18" s="240" t="str">
        <f>IF('（様式２）男入力'!F23="","",'（様式２）男入力'!F23)</f>
        <v/>
      </c>
      <c r="F18" s="242" t="str">
        <f>IF(OR('（様式２）男入力'!$G23=F$7,'（様式２）男入力'!$I23=F$7),"●","")</f>
        <v/>
      </c>
      <c r="G18" s="242" t="str">
        <f>IF(OR('（様式２）男入力'!$G23=G$7,'（様式２）男入力'!$I23=G$7),"●","")</f>
        <v/>
      </c>
      <c r="H18" s="242" t="str">
        <f>IF(OR('（様式２）男入力'!$G23=H$7,'（様式２）男入力'!$I23=H$7),"●","")</f>
        <v/>
      </c>
      <c r="I18" s="242" t="str">
        <f>IF(OR('（様式２）男入力'!$G23=I$7,'（様式２）男入力'!$I23=I$7),"●","")</f>
        <v/>
      </c>
      <c r="J18" s="242" t="str">
        <f>IF(OR('（様式２）男入力'!$G23=J$7,'（様式２）男入力'!$I23=J$7),"●","")</f>
        <v/>
      </c>
      <c r="K18" s="242" t="str">
        <f>IF(OR('（様式２）男入力'!$G23=K$7,'（様式２）男入力'!$I23=K$7),"●","")</f>
        <v/>
      </c>
      <c r="L18" s="242" t="str">
        <f>IF(OR('（様式２）男入力'!$G23=L$7,'（様式２）男入力'!$I23=L$7),"●","")</f>
        <v/>
      </c>
      <c r="M18" s="242" t="str">
        <f>IF(OR('（様式２）男入力'!$G23=M$7,'（様式２）男入力'!$I23=M$7),"●","")</f>
        <v/>
      </c>
      <c r="N18" s="242" t="str">
        <f>IF(OR('（様式２）男入力'!$G23=N$7,'（様式２）男入力'!$I23=N$7),"●","")</f>
        <v/>
      </c>
      <c r="O18" s="242" t="str">
        <f>IF(OR('（様式２）男入力'!$G23=O$7,'（様式２）男入力'!$I23=O$7),"●","")</f>
        <v/>
      </c>
      <c r="P18" s="242" t="str">
        <f>IF(OR('（様式２）男入力'!$G23=P$7,'（様式２）男入力'!$I23=P$7),"●","")</f>
        <v/>
      </c>
      <c r="Q18" s="242" t="str">
        <f>IF(OR('（様式２）男入力'!$G23=Q$7,'（様式２）男入力'!$I23=Q$7),"●","")</f>
        <v/>
      </c>
      <c r="R18" s="242" t="str">
        <f>IF(OR('（様式２）男入力'!$G23=R$7,'（様式２）男入力'!$I23=R$7),"●","")</f>
        <v/>
      </c>
      <c r="S18" s="242" t="str">
        <f>IF(OR('（様式２）男入力'!$G23=S$7,'（様式２）男入力'!$I23=S$7),"●","")</f>
        <v/>
      </c>
      <c r="T18" s="242" t="str">
        <f>IF(OR('（様式２）男入力'!$G23=T$7,'（様式２）男入力'!$I23=T$7),"●","")</f>
        <v/>
      </c>
      <c r="U18" s="242" t="str">
        <f>IF(OR('（様式２）男入力'!$G23=U$7,'（様式２）男入力'!$I23=U$7),"●","")</f>
        <v/>
      </c>
      <c r="V18" s="242" t="str">
        <f>IF(OR('（様式２）男入力'!$G23=V$7,'（様式２）男入力'!$I23=V$7),"●","")</f>
        <v/>
      </c>
      <c r="W18" s="242" t="str">
        <f>IF(OR('（様式２）男入力'!$G23=W$7,'（様式２）男入力'!$I23=W$7),"●","")</f>
        <v/>
      </c>
      <c r="X18" s="252" t="str">
        <f>IF('（様式２）男入力'!$M23="○","●","")</f>
        <v/>
      </c>
      <c r="Y18" s="352" t="str">
        <f>IF('（様式２）男入力'!$N23="○","●","")</f>
        <v/>
      </c>
      <c r="Z18" s="349" t="str">
        <f>IF(OR('（様式２）男入力'!$G23=Z$7,'（様式２）男入力'!$I23=Z$7,'（様式２）男入力'!$K23=Z$7),"●","")</f>
        <v/>
      </c>
      <c r="AA18" s="282" t="str">
        <f>IF(OR('（様式２）男入力'!$G23=AA$7,'（様式２）男入力'!$I23=AA$7,'（様式２）男入力'!$K23=AA$7),"●","")</f>
        <v/>
      </c>
      <c r="AB18" s="282" t="str">
        <f>IF(OR('（様式２）男入力'!$G23=AB$7,'（様式２）男入力'!$I23=AB$7,'（様式２）男入力'!$K23=AB$7),"●","")</f>
        <v/>
      </c>
      <c r="AC18" s="282" t="str">
        <f>IF(OR('（様式２）男入力'!$G23=AC$7,'（様式２）男入力'!$I23=AC$7,'（様式２）男入力'!$K23=AC$7),"●","")</f>
        <v/>
      </c>
      <c r="AD18" s="243" t="str">
        <f t="shared" si="0"/>
        <v/>
      </c>
      <c r="AE18" s="296" t="str">
        <f t="shared" si="1"/>
        <v/>
      </c>
    </row>
    <row r="19" spans="2:31" ht="24" customHeight="1" x14ac:dyDescent="0.15">
      <c r="B19" s="240">
        <v>12</v>
      </c>
      <c r="C19" s="240" t="str">
        <f>IF('（様式２）男入力'!B24="","",'（様式２）男入力'!B24)</f>
        <v/>
      </c>
      <c r="D19" s="240" t="str">
        <f>IF('（様式２）男入力'!C24="","",'（様式２）男入力'!C24)</f>
        <v/>
      </c>
      <c r="E19" s="240" t="str">
        <f>IF('（様式２）男入力'!F24="","",'（様式２）男入力'!F24)</f>
        <v/>
      </c>
      <c r="F19" s="242" t="str">
        <f>IF(OR('（様式２）男入力'!$G24=F$7,'（様式２）男入力'!$I24=F$7),"●","")</f>
        <v/>
      </c>
      <c r="G19" s="242" t="str">
        <f>IF(OR('（様式２）男入力'!$G24=G$7,'（様式２）男入力'!$I24=G$7),"●","")</f>
        <v/>
      </c>
      <c r="H19" s="242" t="str">
        <f>IF(OR('（様式２）男入力'!$G24=H$7,'（様式２）男入力'!$I24=H$7),"●","")</f>
        <v/>
      </c>
      <c r="I19" s="242" t="str">
        <f>IF(OR('（様式２）男入力'!$G24=I$7,'（様式２）男入力'!$I24=I$7),"●","")</f>
        <v/>
      </c>
      <c r="J19" s="242" t="str">
        <f>IF(OR('（様式２）男入力'!$G24=J$7,'（様式２）男入力'!$I24=J$7),"●","")</f>
        <v/>
      </c>
      <c r="K19" s="242" t="str">
        <f>IF(OR('（様式２）男入力'!$G24=K$7,'（様式２）男入力'!$I24=K$7),"●","")</f>
        <v/>
      </c>
      <c r="L19" s="242" t="str">
        <f>IF(OR('（様式２）男入力'!$G24=L$7,'（様式２）男入力'!$I24=L$7),"●","")</f>
        <v/>
      </c>
      <c r="M19" s="242" t="str">
        <f>IF(OR('（様式２）男入力'!$G24=M$7,'（様式２）男入力'!$I24=M$7),"●","")</f>
        <v/>
      </c>
      <c r="N19" s="242" t="str">
        <f>IF(OR('（様式２）男入力'!$G24=N$7,'（様式２）男入力'!$I24=N$7),"●","")</f>
        <v/>
      </c>
      <c r="O19" s="242" t="str">
        <f>IF(OR('（様式２）男入力'!$G24=O$7,'（様式２）男入力'!$I24=O$7),"●","")</f>
        <v/>
      </c>
      <c r="P19" s="242" t="str">
        <f>IF(OR('（様式２）男入力'!$G24=P$7,'（様式２）男入力'!$I24=P$7),"●","")</f>
        <v/>
      </c>
      <c r="Q19" s="242" t="str">
        <f>IF(OR('（様式２）男入力'!$G24=Q$7,'（様式２）男入力'!$I24=Q$7),"●","")</f>
        <v/>
      </c>
      <c r="R19" s="242" t="str">
        <f>IF(OR('（様式２）男入力'!$G24=R$7,'（様式２）男入力'!$I24=R$7),"●","")</f>
        <v/>
      </c>
      <c r="S19" s="242" t="str">
        <f>IF(OR('（様式２）男入力'!$G24=S$7,'（様式２）男入力'!$I24=S$7),"●","")</f>
        <v/>
      </c>
      <c r="T19" s="242" t="str">
        <f>IF(OR('（様式２）男入力'!$G24=T$7,'（様式２）男入力'!$I24=T$7),"●","")</f>
        <v/>
      </c>
      <c r="U19" s="242" t="str">
        <f>IF(OR('（様式２）男入力'!$G24=U$7,'（様式２）男入力'!$I24=U$7),"●","")</f>
        <v/>
      </c>
      <c r="V19" s="242" t="str">
        <f>IF(OR('（様式２）男入力'!$G24=V$7,'（様式２）男入力'!$I24=V$7),"●","")</f>
        <v/>
      </c>
      <c r="W19" s="242" t="str">
        <f>IF(OR('（様式２）男入力'!$G24=W$7,'（様式２）男入力'!$I24=W$7),"●","")</f>
        <v/>
      </c>
      <c r="X19" s="252" t="str">
        <f>IF('（様式２）男入力'!$M24="○","●","")</f>
        <v/>
      </c>
      <c r="Y19" s="352" t="str">
        <f>IF('（様式２）男入力'!$N24="○","●","")</f>
        <v/>
      </c>
      <c r="Z19" s="349" t="str">
        <f>IF(OR('（様式２）男入力'!$G24=Z$7,'（様式２）男入力'!$I24=Z$7,'（様式２）男入力'!$K24=Z$7),"●","")</f>
        <v/>
      </c>
      <c r="AA19" s="282" t="str">
        <f>IF(OR('（様式２）男入力'!$G24=AA$7,'（様式２）男入力'!$I24=AA$7,'（様式２）男入力'!$K24=AA$7),"●","")</f>
        <v/>
      </c>
      <c r="AB19" s="282" t="str">
        <f>IF(OR('（様式２）男入力'!$G24=AB$7,'（様式２）男入力'!$I24=AB$7,'（様式２）男入力'!$K24=AB$7),"●","")</f>
        <v/>
      </c>
      <c r="AC19" s="282" t="str">
        <f>IF(OR('（様式２）男入力'!$G24=AC$7,'（様式２）男入力'!$I24=AC$7,'（様式２）男入力'!$K24=AC$7),"●","")</f>
        <v/>
      </c>
      <c r="AD19" s="243" t="str">
        <f t="shared" si="0"/>
        <v/>
      </c>
      <c r="AE19" s="296" t="str">
        <f t="shared" si="1"/>
        <v/>
      </c>
    </row>
    <row r="20" spans="2:31" ht="24" customHeight="1" x14ac:dyDescent="0.15">
      <c r="B20" s="240">
        <v>13</v>
      </c>
      <c r="C20" s="240" t="str">
        <f>IF('（様式２）男入力'!B25="","",'（様式２）男入力'!B25)</f>
        <v/>
      </c>
      <c r="D20" s="240" t="str">
        <f>IF('（様式２）男入力'!C25="","",'（様式２）男入力'!C25)</f>
        <v/>
      </c>
      <c r="E20" s="240" t="str">
        <f>IF('（様式２）男入力'!F25="","",'（様式２）男入力'!F25)</f>
        <v/>
      </c>
      <c r="F20" s="242" t="str">
        <f>IF(OR('（様式２）男入力'!$G25=F$7,'（様式２）男入力'!$I25=F$7),"●","")</f>
        <v/>
      </c>
      <c r="G20" s="242" t="str">
        <f>IF(OR('（様式２）男入力'!$G25=G$7,'（様式２）男入力'!$I25=G$7),"●","")</f>
        <v/>
      </c>
      <c r="H20" s="242" t="str">
        <f>IF(OR('（様式２）男入力'!$G25=H$7,'（様式２）男入力'!$I25=H$7),"●","")</f>
        <v/>
      </c>
      <c r="I20" s="242" t="str">
        <f>IF(OR('（様式２）男入力'!$G25=I$7,'（様式２）男入力'!$I25=I$7),"●","")</f>
        <v/>
      </c>
      <c r="J20" s="242" t="str">
        <f>IF(OR('（様式２）男入力'!$G25=J$7,'（様式２）男入力'!$I25=J$7),"●","")</f>
        <v/>
      </c>
      <c r="K20" s="242" t="str">
        <f>IF(OR('（様式２）男入力'!$G25=K$7,'（様式２）男入力'!$I25=K$7),"●","")</f>
        <v/>
      </c>
      <c r="L20" s="242" t="str">
        <f>IF(OR('（様式２）男入力'!$G25=L$7,'（様式２）男入力'!$I25=L$7),"●","")</f>
        <v/>
      </c>
      <c r="M20" s="242" t="str">
        <f>IF(OR('（様式２）男入力'!$G25=M$7,'（様式２）男入力'!$I25=M$7),"●","")</f>
        <v/>
      </c>
      <c r="N20" s="242" t="str">
        <f>IF(OR('（様式２）男入力'!$G25=N$7,'（様式２）男入力'!$I25=N$7),"●","")</f>
        <v/>
      </c>
      <c r="O20" s="242" t="str">
        <f>IF(OR('（様式２）男入力'!$G25=O$7,'（様式２）男入力'!$I25=O$7),"●","")</f>
        <v/>
      </c>
      <c r="P20" s="242" t="str">
        <f>IF(OR('（様式２）男入力'!$G25=P$7,'（様式２）男入力'!$I25=P$7),"●","")</f>
        <v/>
      </c>
      <c r="Q20" s="242" t="str">
        <f>IF(OR('（様式２）男入力'!$G25=Q$7,'（様式２）男入力'!$I25=Q$7),"●","")</f>
        <v/>
      </c>
      <c r="R20" s="242" t="str">
        <f>IF(OR('（様式２）男入力'!$G25=R$7,'（様式２）男入力'!$I25=R$7),"●","")</f>
        <v/>
      </c>
      <c r="S20" s="242" t="str">
        <f>IF(OR('（様式２）男入力'!$G25=S$7,'（様式２）男入力'!$I25=S$7),"●","")</f>
        <v/>
      </c>
      <c r="T20" s="242" t="str">
        <f>IF(OR('（様式２）男入力'!$G25=T$7,'（様式２）男入力'!$I25=T$7),"●","")</f>
        <v/>
      </c>
      <c r="U20" s="242" t="str">
        <f>IF(OR('（様式２）男入力'!$G25=U$7,'（様式２）男入力'!$I25=U$7),"●","")</f>
        <v/>
      </c>
      <c r="V20" s="242" t="str">
        <f>IF(OR('（様式２）男入力'!$G25=V$7,'（様式２）男入力'!$I25=V$7),"●","")</f>
        <v/>
      </c>
      <c r="W20" s="242" t="str">
        <f>IF(OR('（様式２）男入力'!$G25=W$7,'（様式２）男入力'!$I25=W$7),"●","")</f>
        <v/>
      </c>
      <c r="X20" s="252" t="str">
        <f>IF('（様式２）男入力'!$M25="○","●","")</f>
        <v/>
      </c>
      <c r="Y20" s="352" t="str">
        <f>IF('（様式２）男入力'!$N25="○","●","")</f>
        <v/>
      </c>
      <c r="Z20" s="349" t="str">
        <f>IF(OR('（様式２）男入力'!$G25=Z$7,'（様式２）男入力'!$I25=Z$7,'（様式２）男入力'!$K25=Z$7),"●","")</f>
        <v/>
      </c>
      <c r="AA20" s="282" t="str">
        <f>IF(OR('（様式２）男入力'!$G25=AA$7,'（様式２）男入力'!$I25=AA$7,'（様式２）男入力'!$K25=AA$7),"●","")</f>
        <v/>
      </c>
      <c r="AB20" s="282" t="str">
        <f>IF(OR('（様式２）男入力'!$G25=AB$7,'（様式２）男入力'!$I25=AB$7,'（様式２）男入力'!$K25=AB$7),"●","")</f>
        <v/>
      </c>
      <c r="AC20" s="282" t="str">
        <f>IF(OR('（様式２）男入力'!$G25=AC$7,'（様式２）男入力'!$I25=AC$7,'（様式２）男入力'!$K25=AC$7),"●","")</f>
        <v/>
      </c>
      <c r="AD20" s="243" t="str">
        <f t="shared" si="0"/>
        <v/>
      </c>
      <c r="AE20" s="296" t="str">
        <f t="shared" si="1"/>
        <v/>
      </c>
    </row>
    <row r="21" spans="2:31" ht="24" customHeight="1" x14ac:dyDescent="0.15">
      <c r="B21" s="240">
        <v>14</v>
      </c>
      <c r="C21" s="240" t="str">
        <f>IF('（様式２）男入力'!B26="","",'（様式２）男入力'!B26)</f>
        <v/>
      </c>
      <c r="D21" s="240" t="str">
        <f>IF('（様式２）男入力'!C26="","",'（様式２）男入力'!C26)</f>
        <v/>
      </c>
      <c r="E21" s="240" t="str">
        <f>IF('（様式２）男入力'!F26="","",'（様式２）男入力'!F26)</f>
        <v/>
      </c>
      <c r="F21" s="242" t="str">
        <f>IF(OR('（様式２）男入力'!$G26=F$7,'（様式２）男入力'!$I26=F$7),"●","")</f>
        <v/>
      </c>
      <c r="G21" s="242" t="str">
        <f>IF(OR('（様式２）男入力'!$G26=G$7,'（様式２）男入力'!$I26=G$7),"●","")</f>
        <v/>
      </c>
      <c r="H21" s="242" t="str">
        <f>IF(OR('（様式２）男入力'!$G26=H$7,'（様式２）男入力'!$I26=H$7),"●","")</f>
        <v/>
      </c>
      <c r="I21" s="242" t="str">
        <f>IF(OR('（様式２）男入力'!$G26=I$7,'（様式２）男入力'!$I26=I$7),"●","")</f>
        <v/>
      </c>
      <c r="J21" s="242" t="str">
        <f>IF(OR('（様式２）男入力'!$G26=J$7,'（様式２）男入力'!$I26=J$7),"●","")</f>
        <v/>
      </c>
      <c r="K21" s="242" t="str">
        <f>IF(OR('（様式２）男入力'!$G26=K$7,'（様式２）男入力'!$I26=K$7),"●","")</f>
        <v/>
      </c>
      <c r="L21" s="242" t="str">
        <f>IF(OR('（様式２）男入力'!$G26=L$7,'（様式２）男入力'!$I26=L$7),"●","")</f>
        <v/>
      </c>
      <c r="M21" s="242" t="str">
        <f>IF(OR('（様式２）男入力'!$G26=M$7,'（様式２）男入力'!$I26=M$7),"●","")</f>
        <v/>
      </c>
      <c r="N21" s="242" t="str">
        <f>IF(OR('（様式２）男入力'!$G26=N$7,'（様式２）男入力'!$I26=N$7),"●","")</f>
        <v/>
      </c>
      <c r="O21" s="242" t="str">
        <f>IF(OR('（様式２）男入力'!$G26=O$7,'（様式２）男入力'!$I26=O$7),"●","")</f>
        <v/>
      </c>
      <c r="P21" s="242" t="str">
        <f>IF(OR('（様式２）男入力'!$G26=P$7,'（様式２）男入力'!$I26=P$7),"●","")</f>
        <v/>
      </c>
      <c r="Q21" s="242" t="str">
        <f>IF(OR('（様式２）男入力'!$G26=Q$7,'（様式２）男入力'!$I26=Q$7),"●","")</f>
        <v/>
      </c>
      <c r="R21" s="242" t="str">
        <f>IF(OR('（様式２）男入力'!$G26=R$7,'（様式２）男入力'!$I26=R$7),"●","")</f>
        <v/>
      </c>
      <c r="S21" s="242" t="str">
        <f>IF(OR('（様式２）男入力'!$G26=S$7,'（様式２）男入力'!$I26=S$7),"●","")</f>
        <v/>
      </c>
      <c r="T21" s="242" t="str">
        <f>IF(OR('（様式２）男入力'!$G26=T$7,'（様式２）男入力'!$I26=T$7),"●","")</f>
        <v/>
      </c>
      <c r="U21" s="242" t="str">
        <f>IF(OR('（様式２）男入力'!$G26=U$7,'（様式２）男入力'!$I26=U$7),"●","")</f>
        <v/>
      </c>
      <c r="V21" s="242" t="str">
        <f>IF(OR('（様式２）男入力'!$G26=V$7,'（様式２）男入力'!$I26=V$7),"●","")</f>
        <v/>
      </c>
      <c r="W21" s="242" t="str">
        <f>IF(OR('（様式２）男入力'!$G26=W$7,'（様式２）男入力'!$I26=W$7),"●","")</f>
        <v/>
      </c>
      <c r="X21" s="252" t="str">
        <f>IF('（様式２）男入力'!$M26="○","●","")</f>
        <v/>
      </c>
      <c r="Y21" s="352" t="str">
        <f>IF('（様式２）男入力'!$N26="○","●","")</f>
        <v/>
      </c>
      <c r="Z21" s="349" t="str">
        <f>IF(OR('（様式２）男入力'!$G26=Z$7,'（様式２）男入力'!$I26=Z$7,'（様式２）男入力'!$K26=Z$7),"●","")</f>
        <v/>
      </c>
      <c r="AA21" s="282" t="str">
        <f>IF(OR('（様式２）男入力'!$G26=AA$7,'（様式２）男入力'!$I26=AA$7,'（様式２）男入力'!$K26=AA$7),"●","")</f>
        <v/>
      </c>
      <c r="AB21" s="282" t="str">
        <f>IF(OR('（様式２）男入力'!$G26=AB$7,'（様式２）男入力'!$I26=AB$7,'（様式２）男入力'!$K26=AB$7),"●","")</f>
        <v/>
      </c>
      <c r="AC21" s="282" t="str">
        <f>IF(OR('（様式２）男入力'!$G26=AC$7,'（様式２）男入力'!$I26=AC$7,'（様式２）男入力'!$K26=AC$7),"●","")</f>
        <v/>
      </c>
      <c r="AD21" s="243" t="str">
        <f t="shared" si="0"/>
        <v/>
      </c>
      <c r="AE21" s="296" t="str">
        <f t="shared" si="1"/>
        <v/>
      </c>
    </row>
    <row r="22" spans="2:31" ht="24" customHeight="1" x14ac:dyDescent="0.15">
      <c r="B22" s="240">
        <v>15</v>
      </c>
      <c r="C22" s="240" t="str">
        <f>IF('（様式２）男入力'!B27="","",'（様式２）男入力'!B27)</f>
        <v/>
      </c>
      <c r="D22" s="240" t="str">
        <f>IF('（様式２）男入力'!C27="","",'（様式２）男入力'!C27)</f>
        <v/>
      </c>
      <c r="E22" s="240" t="str">
        <f>IF('（様式２）男入力'!F27="","",'（様式２）男入力'!F27)</f>
        <v/>
      </c>
      <c r="F22" s="242" t="str">
        <f>IF(OR('（様式２）男入力'!$G27=F$7,'（様式２）男入力'!$I27=F$7),"●","")</f>
        <v/>
      </c>
      <c r="G22" s="242" t="str">
        <f>IF(OR('（様式２）男入力'!$G27=G$7,'（様式２）男入力'!$I27=G$7),"●","")</f>
        <v/>
      </c>
      <c r="H22" s="242" t="str">
        <f>IF(OR('（様式２）男入力'!$G27=H$7,'（様式２）男入力'!$I27=H$7),"●","")</f>
        <v/>
      </c>
      <c r="I22" s="242" t="str">
        <f>IF(OR('（様式２）男入力'!$G27=I$7,'（様式２）男入力'!$I27=I$7),"●","")</f>
        <v/>
      </c>
      <c r="J22" s="242" t="str">
        <f>IF(OR('（様式２）男入力'!$G27=J$7,'（様式２）男入力'!$I27=J$7),"●","")</f>
        <v/>
      </c>
      <c r="K22" s="242" t="str">
        <f>IF(OR('（様式２）男入力'!$G27=K$7,'（様式２）男入力'!$I27=K$7),"●","")</f>
        <v/>
      </c>
      <c r="L22" s="242" t="str">
        <f>IF(OR('（様式２）男入力'!$G27=L$7,'（様式２）男入力'!$I27=L$7),"●","")</f>
        <v/>
      </c>
      <c r="M22" s="242" t="str">
        <f>IF(OR('（様式２）男入力'!$G27=M$7,'（様式２）男入力'!$I27=M$7),"●","")</f>
        <v/>
      </c>
      <c r="N22" s="242" t="str">
        <f>IF(OR('（様式２）男入力'!$G27=N$7,'（様式２）男入力'!$I27=N$7),"●","")</f>
        <v/>
      </c>
      <c r="O22" s="242" t="str">
        <f>IF(OR('（様式２）男入力'!$G27=O$7,'（様式２）男入力'!$I27=O$7),"●","")</f>
        <v/>
      </c>
      <c r="P22" s="242" t="str">
        <f>IF(OR('（様式２）男入力'!$G27=P$7,'（様式２）男入力'!$I27=P$7),"●","")</f>
        <v/>
      </c>
      <c r="Q22" s="242" t="str">
        <f>IF(OR('（様式２）男入力'!$G27=Q$7,'（様式２）男入力'!$I27=Q$7),"●","")</f>
        <v/>
      </c>
      <c r="R22" s="242" t="str">
        <f>IF(OR('（様式２）男入力'!$G27=R$7,'（様式２）男入力'!$I27=R$7),"●","")</f>
        <v/>
      </c>
      <c r="S22" s="242" t="str">
        <f>IF(OR('（様式２）男入力'!$G27=S$7,'（様式２）男入力'!$I27=S$7),"●","")</f>
        <v/>
      </c>
      <c r="T22" s="242" t="str">
        <f>IF(OR('（様式２）男入力'!$G27=T$7,'（様式２）男入力'!$I27=T$7),"●","")</f>
        <v/>
      </c>
      <c r="U22" s="242" t="str">
        <f>IF(OR('（様式２）男入力'!$G27=U$7,'（様式２）男入力'!$I27=U$7),"●","")</f>
        <v/>
      </c>
      <c r="V22" s="242" t="str">
        <f>IF(OR('（様式２）男入力'!$G27=V$7,'（様式２）男入力'!$I27=V$7),"●","")</f>
        <v/>
      </c>
      <c r="W22" s="242" t="str">
        <f>IF(OR('（様式２）男入力'!$G27=W$7,'（様式２）男入力'!$I27=W$7),"●","")</f>
        <v/>
      </c>
      <c r="X22" s="252" t="str">
        <f>IF('（様式２）男入力'!$M27="○","●","")</f>
        <v/>
      </c>
      <c r="Y22" s="352" t="str">
        <f>IF('（様式２）男入力'!$N27="○","●","")</f>
        <v/>
      </c>
      <c r="Z22" s="349" t="str">
        <f>IF(OR('（様式２）男入力'!$G27=Z$7,'（様式２）男入力'!$I27=Z$7,'（様式２）男入力'!$K27=Z$7),"●","")</f>
        <v/>
      </c>
      <c r="AA22" s="282" t="str">
        <f>IF(OR('（様式２）男入力'!$G27=AA$7,'（様式２）男入力'!$I27=AA$7,'（様式２）男入力'!$K27=AA$7),"●","")</f>
        <v/>
      </c>
      <c r="AB22" s="282" t="str">
        <f>IF(OR('（様式２）男入力'!$G27=AB$7,'（様式２）男入力'!$I27=AB$7,'（様式２）男入力'!$K27=AB$7),"●","")</f>
        <v/>
      </c>
      <c r="AC22" s="282" t="str">
        <f>IF(OR('（様式２）男入力'!$G27=AC$7,'（様式２）男入力'!$I27=AC$7,'（様式２）男入力'!$K27=AC$7),"●","")</f>
        <v/>
      </c>
      <c r="AD22" s="243" t="str">
        <f t="shared" si="0"/>
        <v/>
      </c>
      <c r="AE22" s="296" t="str">
        <f t="shared" si="1"/>
        <v/>
      </c>
    </row>
    <row r="23" spans="2:31" ht="24" customHeight="1" x14ac:dyDescent="0.15">
      <c r="B23" s="240">
        <v>16</v>
      </c>
      <c r="C23" s="240" t="str">
        <f>IF('（様式２）男入力'!B28="","",'（様式２）男入力'!B28)</f>
        <v/>
      </c>
      <c r="D23" s="240" t="str">
        <f>IF('（様式２）男入力'!C28="","",'（様式２）男入力'!C28)</f>
        <v/>
      </c>
      <c r="E23" s="240" t="str">
        <f>IF('（様式２）男入力'!F28="","",'（様式２）男入力'!F28)</f>
        <v/>
      </c>
      <c r="F23" s="242" t="str">
        <f>IF(OR('（様式２）男入力'!$G28=F$7,'（様式２）男入力'!$I28=F$7),"●","")</f>
        <v/>
      </c>
      <c r="G23" s="242" t="str">
        <f>IF(OR('（様式２）男入力'!$G28=G$7,'（様式２）男入力'!$I28=G$7),"●","")</f>
        <v/>
      </c>
      <c r="H23" s="242" t="str">
        <f>IF(OR('（様式２）男入力'!$G28=H$7,'（様式２）男入力'!$I28=H$7),"●","")</f>
        <v/>
      </c>
      <c r="I23" s="242" t="str">
        <f>IF(OR('（様式２）男入力'!$G28=I$7,'（様式２）男入力'!$I28=I$7),"●","")</f>
        <v/>
      </c>
      <c r="J23" s="242" t="str">
        <f>IF(OR('（様式２）男入力'!$G28=J$7,'（様式２）男入力'!$I28=J$7),"●","")</f>
        <v/>
      </c>
      <c r="K23" s="242" t="str">
        <f>IF(OR('（様式２）男入力'!$G28=K$7,'（様式２）男入力'!$I28=K$7),"●","")</f>
        <v/>
      </c>
      <c r="L23" s="242" t="str">
        <f>IF(OR('（様式２）男入力'!$G28=L$7,'（様式２）男入力'!$I28=L$7),"●","")</f>
        <v/>
      </c>
      <c r="M23" s="242" t="str">
        <f>IF(OR('（様式２）男入力'!$G28=M$7,'（様式２）男入力'!$I28=M$7),"●","")</f>
        <v/>
      </c>
      <c r="N23" s="242" t="str">
        <f>IF(OR('（様式２）男入力'!$G28=N$7,'（様式２）男入力'!$I28=N$7),"●","")</f>
        <v/>
      </c>
      <c r="O23" s="242" t="str">
        <f>IF(OR('（様式２）男入力'!$G28=O$7,'（様式２）男入力'!$I28=O$7),"●","")</f>
        <v/>
      </c>
      <c r="P23" s="242" t="str">
        <f>IF(OR('（様式２）男入力'!$G28=P$7,'（様式２）男入力'!$I28=P$7),"●","")</f>
        <v/>
      </c>
      <c r="Q23" s="242" t="str">
        <f>IF(OR('（様式２）男入力'!$G28=Q$7,'（様式２）男入力'!$I28=Q$7),"●","")</f>
        <v/>
      </c>
      <c r="R23" s="242" t="str">
        <f>IF(OR('（様式２）男入力'!$G28=R$7,'（様式２）男入力'!$I28=R$7),"●","")</f>
        <v/>
      </c>
      <c r="S23" s="242" t="str">
        <f>IF(OR('（様式２）男入力'!$G28=S$7,'（様式２）男入力'!$I28=S$7),"●","")</f>
        <v/>
      </c>
      <c r="T23" s="242" t="str">
        <f>IF(OR('（様式２）男入力'!$G28=T$7,'（様式２）男入力'!$I28=T$7),"●","")</f>
        <v/>
      </c>
      <c r="U23" s="242" t="str">
        <f>IF(OR('（様式２）男入力'!$G28=U$7,'（様式２）男入力'!$I28=U$7),"●","")</f>
        <v/>
      </c>
      <c r="V23" s="242" t="str">
        <f>IF(OR('（様式２）男入力'!$G28=V$7,'（様式２）男入力'!$I28=V$7),"●","")</f>
        <v/>
      </c>
      <c r="W23" s="242" t="str">
        <f>IF(OR('（様式２）男入力'!$G28=W$7,'（様式２）男入力'!$I28=W$7),"●","")</f>
        <v/>
      </c>
      <c r="X23" s="252" t="str">
        <f>IF('（様式２）男入力'!$M28="○","●","")</f>
        <v/>
      </c>
      <c r="Y23" s="352" t="str">
        <f>IF('（様式２）男入力'!$N28="○","●","")</f>
        <v/>
      </c>
      <c r="Z23" s="349" t="str">
        <f>IF(OR('（様式２）男入力'!$G28=Z$7,'（様式２）男入力'!$I28=Z$7,'（様式２）男入力'!$K28=Z$7),"●","")</f>
        <v/>
      </c>
      <c r="AA23" s="282" t="str">
        <f>IF(OR('（様式２）男入力'!$G28=AA$7,'（様式２）男入力'!$I28=AA$7,'（様式２）男入力'!$K28=AA$7),"●","")</f>
        <v/>
      </c>
      <c r="AB23" s="282" t="str">
        <f>IF(OR('（様式２）男入力'!$G28=AB$7,'（様式２）男入力'!$I28=AB$7,'（様式２）男入力'!$K28=AB$7),"●","")</f>
        <v/>
      </c>
      <c r="AC23" s="282" t="str">
        <f>IF(OR('（様式２）男入力'!$G28=AC$7,'（様式２）男入力'!$I28=AC$7,'（様式２）男入力'!$K28=AC$7),"●","")</f>
        <v/>
      </c>
      <c r="AD23" s="243" t="str">
        <f t="shared" si="0"/>
        <v/>
      </c>
      <c r="AE23" s="296" t="str">
        <f t="shared" si="1"/>
        <v/>
      </c>
    </row>
    <row r="24" spans="2:31" ht="24" customHeight="1" x14ac:dyDescent="0.15">
      <c r="B24" s="240">
        <v>17</v>
      </c>
      <c r="C24" s="240" t="str">
        <f>IF('（様式２）男入力'!B29="","",'（様式２）男入力'!B29)</f>
        <v/>
      </c>
      <c r="D24" s="240" t="str">
        <f>IF('（様式２）男入力'!C29="","",'（様式２）男入力'!C29)</f>
        <v/>
      </c>
      <c r="E24" s="240" t="str">
        <f>IF('（様式２）男入力'!F29="","",'（様式２）男入力'!F29)</f>
        <v/>
      </c>
      <c r="F24" s="242" t="str">
        <f>IF(OR('（様式２）男入力'!$G29=F$7,'（様式２）男入力'!$I29=F$7),"●","")</f>
        <v/>
      </c>
      <c r="G24" s="242" t="str">
        <f>IF(OR('（様式２）男入力'!$G29=G$7,'（様式２）男入力'!$I29=G$7),"●","")</f>
        <v/>
      </c>
      <c r="H24" s="242" t="str">
        <f>IF(OR('（様式２）男入力'!$G29=H$7,'（様式２）男入力'!$I29=H$7),"●","")</f>
        <v/>
      </c>
      <c r="I24" s="242" t="str">
        <f>IF(OR('（様式２）男入力'!$G29=I$7,'（様式２）男入力'!$I29=I$7),"●","")</f>
        <v/>
      </c>
      <c r="J24" s="242" t="str">
        <f>IF(OR('（様式２）男入力'!$G29=J$7,'（様式２）男入力'!$I29=J$7),"●","")</f>
        <v/>
      </c>
      <c r="K24" s="242" t="str">
        <f>IF(OR('（様式２）男入力'!$G29=K$7,'（様式２）男入力'!$I29=K$7),"●","")</f>
        <v/>
      </c>
      <c r="L24" s="242" t="str">
        <f>IF(OR('（様式２）男入力'!$G29=L$7,'（様式２）男入力'!$I29=L$7),"●","")</f>
        <v/>
      </c>
      <c r="M24" s="242" t="str">
        <f>IF(OR('（様式２）男入力'!$G29=M$7,'（様式２）男入力'!$I29=M$7),"●","")</f>
        <v/>
      </c>
      <c r="N24" s="242" t="str">
        <f>IF(OR('（様式２）男入力'!$G29=N$7,'（様式２）男入力'!$I29=N$7),"●","")</f>
        <v/>
      </c>
      <c r="O24" s="242" t="str">
        <f>IF(OR('（様式２）男入力'!$G29=O$7,'（様式２）男入力'!$I29=O$7),"●","")</f>
        <v/>
      </c>
      <c r="P24" s="242" t="str">
        <f>IF(OR('（様式２）男入力'!$G29=P$7,'（様式２）男入力'!$I29=P$7),"●","")</f>
        <v/>
      </c>
      <c r="Q24" s="242" t="str">
        <f>IF(OR('（様式２）男入力'!$G29=Q$7,'（様式２）男入力'!$I29=Q$7),"●","")</f>
        <v/>
      </c>
      <c r="R24" s="242" t="str">
        <f>IF(OR('（様式２）男入力'!$G29=R$7,'（様式２）男入力'!$I29=R$7),"●","")</f>
        <v/>
      </c>
      <c r="S24" s="242" t="str">
        <f>IF(OR('（様式２）男入力'!$G29=S$7,'（様式２）男入力'!$I29=S$7),"●","")</f>
        <v/>
      </c>
      <c r="T24" s="242" t="str">
        <f>IF(OR('（様式２）男入力'!$G29=T$7,'（様式２）男入力'!$I29=T$7),"●","")</f>
        <v/>
      </c>
      <c r="U24" s="242" t="str">
        <f>IF(OR('（様式２）男入力'!$G29=U$7,'（様式２）男入力'!$I29=U$7),"●","")</f>
        <v/>
      </c>
      <c r="V24" s="242" t="str">
        <f>IF(OR('（様式２）男入力'!$G29=V$7,'（様式２）男入力'!$I29=V$7),"●","")</f>
        <v/>
      </c>
      <c r="W24" s="242" t="str">
        <f>IF(OR('（様式２）男入力'!$G29=W$7,'（様式２）男入力'!$I29=W$7),"●","")</f>
        <v/>
      </c>
      <c r="X24" s="252" t="str">
        <f>IF('（様式２）男入力'!$M29="○","●","")</f>
        <v/>
      </c>
      <c r="Y24" s="352" t="str">
        <f>IF('（様式２）男入力'!$N29="○","●","")</f>
        <v/>
      </c>
      <c r="Z24" s="349" t="str">
        <f>IF(OR('（様式２）男入力'!$G29=Z$7,'（様式２）男入力'!$I29=Z$7,'（様式２）男入力'!$K29=Z$7),"●","")</f>
        <v/>
      </c>
      <c r="AA24" s="282" t="str">
        <f>IF(OR('（様式２）男入力'!$G29=AA$7,'（様式２）男入力'!$I29=AA$7,'（様式２）男入力'!$K29=AA$7),"●","")</f>
        <v/>
      </c>
      <c r="AB24" s="282" t="str">
        <f>IF(OR('（様式２）男入力'!$G29=AB$7,'（様式２）男入力'!$I29=AB$7,'（様式２）男入力'!$K29=AB$7),"●","")</f>
        <v/>
      </c>
      <c r="AC24" s="282" t="str">
        <f>IF(OR('（様式２）男入力'!$G29=AC$7,'（様式２）男入力'!$I29=AC$7,'（様式２）男入力'!$K29=AC$7),"●","")</f>
        <v/>
      </c>
      <c r="AD24" s="243" t="str">
        <f t="shared" si="0"/>
        <v/>
      </c>
      <c r="AE24" s="296" t="str">
        <f t="shared" si="1"/>
        <v/>
      </c>
    </row>
    <row r="25" spans="2:31" ht="24" customHeight="1" x14ac:dyDescent="0.15">
      <c r="B25" s="240">
        <v>18</v>
      </c>
      <c r="C25" s="240" t="str">
        <f>IF('（様式２）男入力'!B30="","",'（様式２）男入力'!B30)</f>
        <v/>
      </c>
      <c r="D25" s="240" t="str">
        <f>IF('（様式２）男入力'!C30="","",'（様式２）男入力'!C30)</f>
        <v/>
      </c>
      <c r="E25" s="240" t="str">
        <f>IF('（様式２）男入力'!F30="","",'（様式２）男入力'!F30)</f>
        <v/>
      </c>
      <c r="F25" s="242" t="str">
        <f>IF(OR('（様式２）男入力'!$G30=F$7,'（様式２）男入力'!$I30=F$7),"●","")</f>
        <v/>
      </c>
      <c r="G25" s="242" t="str">
        <f>IF(OR('（様式２）男入力'!$G30=G$7,'（様式２）男入力'!$I30=G$7),"●","")</f>
        <v/>
      </c>
      <c r="H25" s="242" t="str">
        <f>IF(OR('（様式２）男入力'!$G30=H$7,'（様式２）男入力'!$I30=H$7),"●","")</f>
        <v/>
      </c>
      <c r="I25" s="242" t="str">
        <f>IF(OR('（様式２）男入力'!$G30=I$7,'（様式２）男入力'!$I30=I$7),"●","")</f>
        <v/>
      </c>
      <c r="J25" s="242" t="str">
        <f>IF(OR('（様式２）男入力'!$G30=J$7,'（様式２）男入力'!$I30=J$7),"●","")</f>
        <v/>
      </c>
      <c r="K25" s="242" t="str">
        <f>IF(OR('（様式２）男入力'!$G30=K$7,'（様式２）男入力'!$I30=K$7),"●","")</f>
        <v/>
      </c>
      <c r="L25" s="242" t="str">
        <f>IF(OR('（様式２）男入力'!$G30=L$7,'（様式２）男入力'!$I30=L$7),"●","")</f>
        <v/>
      </c>
      <c r="M25" s="242" t="str">
        <f>IF(OR('（様式２）男入力'!$G30=M$7,'（様式２）男入力'!$I30=M$7),"●","")</f>
        <v/>
      </c>
      <c r="N25" s="242" t="str">
        <f>IF(OR('（様式２）男入力'!$G30=N$7,'（様式２）男入力'!$I30=N$7),"●","")</f>
        <v/>
      </c>
      <c r="O25" s="242" t="str">
        <f>IF(OR('（様式２）男入力'!$G30=O$7,'（様式２）男入力'!$I30=O$7),"●","")</f>
        <v/>
      </c>
      <c r="P25" s="242" t="str">
        <f>IF(OR('（様式２）男入力'!$G30=P$7,'（様式２）男入力'!$I30=P$7),"●","")</f>
        <v/>
      </c>
      <c r="Q25" s="242" t="str">
        <f>IF(OR('（様式２）男入力'!$G30=Q$7,'（様式２）男入力'!$I30=Q$7),"●","")</f>
        <v/>
      </c>
      <c r="R25" s="242" t="str">
        <f>IF(OR('（様式２）男入力'!$G30=R$7,'（様式２）男入力'!$I30=R$7),"●","")</f>
        <v/>
      </c>
      <c r="S25" s="242" t="str">
        <f>IF(OR('（様式２）男入力'!$G30=S$7,'（様式２）男入力'!$I30=S$7),"●","")</f>
        <v/>
      </c>
      <c r="T25" s="242" t="str">
        <f>IF(OR('（様式２）男入力'!$G30=T$7,'（様式２）男入力'!$I30=T$7),"●","")</f>
        <v/>
      </c>
      <c r="U25" s="242" t="str">
        <f>IF(OR('（様式２）男入力'!$G30=U$7,'（様式２）男入力'!$I30=U$7),"●","")</f>
        <v/>
      </c>
      <c r="V25" s="242" t="str">
        <f>IF(OR('（様式２）男入力'!$G30=V$7,'（様式２）男入力'!$I30=V$7),"●","")</f>
        <v/>
      </c>
      <c r="W25" s="242" t="str">
        <f>IF(OR('（様式２）男入力'!$G30=W$7,'（様式２）男入力'!$I30=W$7),"●","")</f>
        <v/>
      </c>
      <c r="X25" s="252" t="str">
        <f>IF('（様式２）男入力'!$M30="○","●","")</f>
        <v/>
      </c>
      <c r="Y25" s="352" t="str">
        <f>IF('（様式２）男入力'!$N30="○","●","")</f>
        <v/>
      </c>
      <c r="Z25" s="349" t="str">
        <f>IF(OR('（様式２）男入力'!$G30=Z$7,'（様式２）男入力'!$I30=Z$7,'（様式２）男入力'!$K30=Z$7),"●","")</f>
        <v/>
      </c>
      <c r="AA25" s="282" t="str">
        <f>IF(OR('（様式２）男入力'!$G30=AA$7,'（様式２）男入力'!$I30=AA$7,'（様式２）男入力'!$K30=AA$7),"●","")</f>
        <v/>
      </c>
      <c r="AB25" s="282" t="str">
        <f>IF(OR('（様式２）男入力'!$G30=AB$7,'（様式２）男入力'!$I30=AB$7,'（様式２）男入力'!$K30=AB$7),"●","")</f>
        <v/>
      </c>
      <c r="AC25" s="282" t="str">
        <f>IF(OR('（様式２）男入力'!$G30=AC$7,'（様式２）男入力'!$I30=AC$7,'（様式２）男入力'!$K30=AC$7),"●","")</f>
        <v/>
      </c>
      <c r="AD25" s="243" t="str">
        <f t="shared" si="0"/>
        <v/>
      </c>
      <c r="AE25" s="296" t="str">
        <f t="shared" si="1"/>
        <v/>
      </c>
    </row>
    <row r="26" spans="2:31" ht="24" customHeight="1" x14ac:dyDescent="0.15">
      <c r="B26" s="240">
        <v>19</v>
      </c>
      <c r="C26" s="240" t="str">
        <f>IF('（様式２）男入力'!B31="","",'（様式２）男入力'!B31)</f>
        <v/>
      </c>
      <c r="D26" s="240" t="str">
        <f>IF('（様式２）男入力'!C31="","",'（様式２）男入力'!C31)</f>
        <v/>
      </c>
      <c r="E26" s="240" t="str">
        <f>IF('（様式２）男入力'!F31="","",'（様式２）男入力'!F31)</f>
        <v/>
      </c>
      <c r="F26" s="242" t="str">
        <f>IF(OR('（様式２）男入力'!$G31=F$7,'（様式２）男入力'!$I31=F$7),"●","")</f>
        <v/>
      </c>
      <c r="G26" s="242" t="str">
        <f>IF(OR('（様式２）男入力'!$G31=G$7,'（様式２）男入力'!$I31=G$7),"●","")</f>
        <v/>
      </c>
      <c r="H26" s="242" t="str">
        <f>IF(OR('（様式２）男入力'!$G31=H$7,'（様式２）男入力'!$I31=H$7),"●","")</f>
        <v/>
      </c>
      <c r="I26" s="242" t="str">
        <f>IF(OR('（様式２）男入力'!$G31=I$7,'（様式２）男入力'!$I31=I$7),"●","")</f>
        <v/>
      </c>
      <c r="J26" s="242" t="str">
        <f>IF(OR('（様式２）男入力'!$G31=J$7,'（様式２）男入力'!$I31=J$7),"●","")</f>
        <v/>
      </c>
      <c r="K26" s="242" t="str">
        <f>IF(OR('（様式２）男入力'!$G31=K$7,'（様式２）男入力'!$I31=K$7),"●","")</f>
        <v/>
      </c>
      <c r="L26" s="242" t="str">
        <f>IF(OR('（様式２）男入力'!$G31=L$7,'（様式２）男入力'!$I31=L$7),"●","")</f>
        <v/>
      </c>
      <c r="M26" s="242" t="str">
        <f>IF(OR('（様式２）男入力'!$G31=M$7,'（様式２）男入力'!$I31=M$7),"●","")</f>
        <v/>
      </c>
      <c r="N26" s="242" t="str">
        <f>IF(OR('（様式２）男入力'!$G31=N$7,'（様式２）男入力'!$I31=N$7),"●","")</f>
        <v/>
      </c>
      <c r="O26" s="242" t="str">
        <f>IF(OR('（様式２）男入力'!$G31=O$7,'（様式２）男入力'!$I31=O$7),"●","")</f>
        <v/>
      </c>
      <c r="P26" s="242" t="str">
        <f>IF(OR('（様式２）男入力'!$G31=P$7,'（様式２）男入力'!$I31=P$7),"●","")</f>
        <v/>
      </c>
      <c r="Q26" s="242" t="str">
        <f>IF(OR('（様式２）男入力'!$G31=Q$7,'（様式２）男入力'!$I31=Q$7),"●","")</f>
        <v/>
      </c>
      <c r="R26" s="242" t="str">
        <f>IF(OR('（様式２）男入力'!$G31=R$7,'（様式２）男入力'!$I31=R$7),"●","")</f>
        <v/>
      </c>
      <c r="S26" s="242" t="str">
        <f>IF(OR('（様式２）男入力'!$G31=S$7,'（様式２）男入力'!$I31=S$7),"●","")</f>
        <v/>
      </c>
      <c r="T26" s="242" t="str">
        <f>IF(OR('（様式２）男入力'!$G31=T$7,'（様式２）男入力'!$I31=T$7),"●","")</f>
        <v/>
      </c>
      <c r="U26" s="242" t="str">
        <f>IF(OR('（様式２）男入力'!$G31=U$7,'（様式２）男入力'!$I31=U$7),"●","")</f>
        <v/>
      </c>
      <c r="V26" s="242" t="str">
        <f>IF(OR('（様式２）男入力'!$G31=V$7,'（様式２）男入力'!$I31=V$7),"●","")</f>
        <v/>
      </c>
      <c r="W26" s="242" t="str">
        <f>IF(OR('（様式２）男入力'!$G31=W$7,'（様式２）男入力'!$I31=W$7),"●","")</f>
        <v/>
      </c>
      <c r="X26" s="252" t="str">
        <f>IF('（様式２）男入力'!$M31="○","●","")</f>
        <v/>
      </c>
      <c r="Y26" s="352" t="str">
        <f>IF('（様式２）男入力'!$N31="○","●","")</f>
        <v/>
      </c>
      <c r="Z26" s="349" t="str">
        <f>IF(OR('（様式２）男入力'!$G31=Z$7,'（様式２）男入力'!$I31=Z$7,'（様式２）男入力'!$K31=Z$7),"●","")</f>
        <v/>
      </c>
      <c r="AA26" s="282" t="str">
        <f>IF(OR('（様式２）男入力'!$G31=AA$7,'（様式２）男入力'!$I31=AA$7,'（様式２）男入力'!$K31=AA$7),"●","")</f>
        <v/>
      </c>
      <c r="AB26" s="282" t="str">
        <f>IF(OR('（様式２）男入力'!$G31=AB$7,'（様式２）男入力'!$I31=AB$7,'（様式２）男入力'!$K31=AB$7),"●","")</f>
        <v/>
      </c>
      <c r="AC26" s="282" t="str">
        <f>IF(OR('（様式２）男入力'!$G31=AC$7,'（様式２）男入力'!$I31=AC$7,'（様式２）男入力'!$K31=AC$7),"●","")</f>
        <v/>
      </c>
      <c r="AD26" s="243" t="str">
        <f t="shared" si="0"/>
        <v/>
      </c>
      <c r="AE26" s="296" t="str">
        <f t="shared" si="1"/>
        <v/>
      </c>
    </row>
    <row r="27" spans="2:31" ht="24" customHeight="1" x14ac:dyDescent="0.15">
      <c r="B27" s="240">
        <v>20</v>
      </c>
      <c r="C27" s="240" t="str">
        <f>IF('（様式２）男入力'!B32="","",'（様式２）男入力'!B32)</f>
        <v/>
      </c>
      <c r="D27" s="240" t="str">
        <f>IF('（様式２）男入力'!C32="","",'（様式２）男入力'!C32)</f>
        <v/>
      </c>
      <c r="E27" s="240" t="str">
        <f>IF('（様式２）男入力'!F32="","",'（様式２）男入力'!F32)</f>
        <v/>
      </c>
      <c r="F27" s="242" t="str">
        <f>IF(OR('（様式２）男入力'!$G32=F$7,'（様式２）男入力'!$I32=F$7),"●","")</f>
        <v/>
      </c>
      <c r="G27" s="242" t="str">
        <f>IF(OR('（様式２）男入力'!$G32=G$7,'（様式２）男入力'!$I32=G$7),"●","")</f>
        <v/>
      </c>
      <c r="H27" s="242" t="str">
        <f>IF(OR('（様式２）男入力'!$G32=H$7,'（様式２）男入力'!$I32=H$7),"●","")</f>
        <v/>
      </c>
      <c r="I27" s="242" t="str">
        <f>IF(OR('（様式２）男入力'!$G32=I$7,'（様式２）男入力'!$I32=I$7),"●","")</f>
        <v/>
      </c>
      <c r="J27" s="242" t="str">
        <f>IF(OR('（様式２）男入力'!$G32=J$7,'（様式２）男入力'!$I32=J$7),"●","")</f>
        <v/>
      </c>
      <c r="K27" s="242" t="str">
        <f>IF(OR('（様式２）男入力'!$G32=K$7,'（様式２）男入力'!$I32=K$7),"●","")</f>
        <v/>
      </c>
      <c r="L27" s="242" t="str">
        <f>IF(OR('（様式２）男入力'!$G32=L$7,'（様式２）男入力'!$I32=L$7),"●","")</f>
        <v/>
      </c>
      <c r="M27" s="242" t="str">
        <f>IF(OR('（様式２）男入力'!$G32=M$7,'（様式２）男入力'!$I32=M$7),"●","")</f>
        <v/>
      </c>
      <c r="N27" s="242" t="str">
        <f>IF(OR('（様式２）男入力'!$G32=N$7,'（様式２）男入力'!$I32=N$7),"●","")</f>
        <v/>
      </c>
      <c r="O27" s="242" t="str">
        <f>IF(OR('（様式２）男入力'!$G32=O$7,'（様式２）男入力'!$I32=O$7),"●","")</f>
        <v/>
      </c>
      <c r="P27" s="242" t="str">
        <f>IF(OR('（様式２）男入力'!$G32=P$7,'（様式２）男入力'!$I32=P$7),"●","")</f>
        <v/>
      </c>
      <c r="Q27" s="242" t="str">
        <f>IF(OR('（様式２）男入力'!$G32=Q$7,'（様式２）男入力'!$I32=Q$7),"●","")</f>
        <v/>
      </c>
      <c r="R27" s="242" t="str">
        <f>IF(OR('（様式２）男入力'!$G32=R$7,'（様式２）男入力'!$I32=R$7),"●","")</f>
        <v/>
      </c>
      <c r="S27" s="242" t="str">
        <f>IF(OR('（様式２）男入力'!$G32=S$7,'（様式２）男入力'!$I32=S$7),"●","")</f>
        <v/>
      </c>
      <c r="T27" s="242" t="str">
        <f>IF(OR('（様式２）男入力'!$G32=T$7,'（様式２）男入力'!$I32=T$7),"●","")</f>
        <v/>
      </c>
      <c r="U27" s="242" t="str">
        <f>IF(OR('（様式２）男入力'!$G32=U$7,'（様式２）男入力'!$I32=U$7),"●","")</f>
        <v/>
      </c>
      <c r="V27" s="242" t="str">
        <f>IF(OR('（様式２）男入力'!$G32=V$7,'（様式２）男入力'!$I32=V$7),"●","")</f>
        <v/>
      </c>
      <c r="W27" s="242" t="str">
        <f>IF(OR('（様式２）男入力'!$G32=W$7,'（様式２）男入力'!$I32=W$7),"●","")</f>
        <v/>
      </c>
      <c r="X27" s="252" t="str">
        <f>IF('（様式２）男入力'!$M32="○","●","")</f>
        <v/>
      </c>
      <c r="Y27" s="352" t="str">
        <f>IF('（様式２）男入力'!$N32="○","●","")</f>
        <v/>
      </c>
      <c r="Z27" s="349" t="str">
        <f>IF(OR('（様式２）男入力'!$G32=Z$7,'（様式２）男入力'!$I32=Z$7,'（様式２）男入力'!$K32=Z$7),"●","")</f>
        <v/>
      </c>
      <c r="AA27" s="282" t="str">
        <f>IF(OR('（様式２）男入力'!$G32=AA$7,'（様式２）男入力'!$I32=AA$7,'（様式２）男入力'!$K32=AA$7),"●","")</f>
        <v/>
      </c>
      <c r="AB27" s="282" t="str">
        <f>IF(OR('（様式２）男入力'!$G32=AB$7,'（様式２）男入力'!$I32=AB$7,'（様式２）男入力'!$K32=AB$7),"●","")</f>
        <v/>
      </c>
      <c r="AC27" s="282" t="str">
        <f>IF(OR('（様式２）男入力'!$G32=AC$7,'（様式２）男入力'!$I32=AC$7,'（様式２）男入力'!$K32=AC$7),"●","")</f>
        <v/>
      </c>
      <c r="AD27" s="243" t="str">
        <f t="shared" si="0"/>
        <v/>
      </c>
      <c r="AE27" s="296" t="str">
        <f t="shared" si="1"/>
        <v/>
      </c>
    </row>
    <row r="28" spans="2:31" ht="24" customHeight="1" x14ac:dyDescent="0.15">
      <c r="B28" s="240">
        <v>21</v>
      </c>
      <c r="C28" s="240" t="str">
        <f>IF('（様式２）男入力'!B33="","",'（様式２）男入力'!B33)</f>
        <v/>
      </c>
      <c r="D28" s="240" t="str">
        <f>IF('（様式２）男入力'!C33="","",'（様式２）男入力'!C33)</f>
        <v/>
      </c>
      <c r="E28" s="240" t="str">
        <f>IF('（様式２）男入力'!F33="","",'（様式２）男入力'!F33)</f>
        <v/>
      </c>
      <c r="F28" s="242" t="str">
        <f>IF(OR('（様式２）男入力'!$G33=F$7,'（様式２）男入力'!$I33=F$7),"●","")</f>
        <v/>
      </c>
      <c r="G28" s="242" t="str">
        <f>IF(OR('（様式２）男入力'!$G33=G$7,'（様式２）男入力'!$I33=G$7),"●","")</f>
        <v/>
      </c>
      <c r="H28" s="242" t="str">
        <f>IF(OR('（様式２）男入力'!$G33=H$7,'（様式２）男入力'!$I33=H$7),"●","")</f>
        <v/>
      </c>
      <c r="I28" s="242" t="str">
        <f>IF(OR('（様式２）男入力'!$G33=I$7,'（様式２）男入力'!$I33=I$7),"●","")</f>
        <v/>
      </c>
      <c r="J28" s="242" t="str">
        <f>IF(OR('（様式２）男入力'!$G33=J$7,'（様式２）男入力'!$I33=J$7),"●","")</f>
        <v/>
      </c>
      <c r="K28" s="242" t="str">
        <f>IF(OR('（様式２）男入力'!$G33=K$7,'（様式２）男入力'!$I33=K$7),"●","")</f>
        <v/>
      </c>
      <c r="L28" s="242" t="str">
        <f>IF(OR('（様式２）男入力'!$G33=L$7,'（様式２）男入力'!$I33=L$7),"●","")</f>
        <v/>
      </c>
      <c r="M28" s="242" t="str">
        <f>IF(OR('（様式２）男入力'!$G33=M$7,'（様式２）男入力'!$I33=M$7),"●","")</f>
        <v/>
      </c>
      <c r="N28" s="242" t="str">
        <f>IF(OR('（様式２）男入力'!$G33=N$7,'（様式２）男入力'!$I33=N$7),"●","")</f>
        <v/>
      </c>
      <c r="O28" s="242" t="str">
        <f>IF(OR('（様式２）男入力'!$G33=O$7,'（様式２）男入力'!$I33=O$7),"●","")</f>
        <v/>
      </c>
      <c r="P28" s="242" t="str">
        <f>IF(OR('（様式２）男入力'!$G33=P$7,'（様式２）男入力'!$I33=P$7),"●","")</f>
        <v/>
      </c>
      <c r="Q28" s="242" t="str">
        <f>IF(OR('（様式２）男入力'!$G33=Q$7,'（様式２）男入力'!$I33=Q$7),"●","")</f>
        <v/>
      </c>
      <c r="R28" s="242" t="str">
        <f>IF(OR('（様式２）男入力'!$G33=R$7,'（様式２）男入力'!$I33=R$7),"●","")</f>
        <v/>
      </c>
      <c r="S28" s="242" t="str">
        <f>IF(OR('（様式２）男入力'!$G33=S$7,'（様式２）男入力'!$I33=S$7),"●","")</f>
        <v/>
      </c>
      <c r="T28" s="242" t="str">
        <f>IF(OR('（様式２）男入力'!$G33=T$7,'（様式２）男入力'!$I33=T$7),"●","")</f>
        <v/>
      </c>
      <c r="U28" s="242" t="str">
        <f>IF(OR('（様式２）男入力'!$G33=U$7,'（様式２）男入力'!$I33=U$7),"●","")</f>
        <v/>
      </c>
      <c r="V28" s="242" t="str">
        <f>IF(OR('（様式２）男入力'!$G33=V$7,'（様式２）男入力'!$I33=V$7),"●","")</f>
        <v/>
      </c>
      <c r="W28" s="242" t="str">
        <f>IF(OR('（様式２）男入力'!$G33=W$7,'（様式２）男入力'!$I33=W$7),"●","")</f>
        <v/>
      </c>
      <c r="X28" s="252" t="str">
        <f>IF('（様式２）男入力'!$M33="○","●","")</f>
        <v/>
      </c>
      <c r="Y28" s="352" t="str">
        <f>IF('（様式２）男入力'!$N33="○","●","")</f>
        <v/>
      </c>
      <c r="Z28" s="349" t="str">
        <f>IF(OR('（様式２）男入力'!$G33=Z$7,'（様式２）男入力'!$I33=Z$7,'（様式２）男入力'!$K33=Z$7),"●","")</f>
        <v/>
      </c>
      <c r="AA28" s="282" t="str">
        <f>IF(OR('（様式２）男入力'!$G33=AA$7,'（様式２）男入力'!$I33=AA$7,'（様式２）男入力'!$K33=AA$7),"●","")</f>
        <v/>
      </c>
      <c r="AB28" s="282" t="str">
        <f>IF(OR('（様式２）男入力'!$G33=AB$7,'（様式２）男入力'!$I33=AB$7,'（様式２）男入力'!$K33=AB$7),"●","")</f>
        <v/>
      </c>
      <c r="AC28" s="282" t="str">
        <f>IF(OR('（様式２）男入力'!$G33=AC$7,'（様式２）男入力'!$I33=AC$7,'（様式２）男入力'!$K33=AC$7),"●","")</f>
        <v/>
      </c>
      <c r="AD28" s="243" t="str">
        <f t="shared" si="0"/>
        <v/>
      </c>
      <c r="AE28" s="296" t="str">
        <f t="shared" si="1"/>
        <v/>
      </c>
    </row>
    <row r="29" spans="2:31" ht="24" customHeight="1" x14ac:dyDescent="0.15">
      <c r="B29" s="240">
        <v>22</v>
      </c>
      <c r="C29" s="240" t="str">
        <f>IF('（様式２）男入力'!B34="","",'（様式２）男入力'!B34)</f>
        <v/>
      </c>
      <c r="D29" s="240" t="str">
        <f>IF('（様式２）男入力'!C34="","",'（様式２）男入力'!C34)</f>
        <v/>
      </c>
      <c r="E29" s="240" t="str">
        <f>IF('（様式２）男入力'!F34="","",'（様式２）男入力'!F34)</f>
        <v/>
      </c>
      <c r="F29" s="242" t="str">
        <f>IF(OR('（様式２）男入力'!$G34=F$7,'（様式２）男入力'!$I34=F$7),"●","")</f>
        <v/>
      </c>
      <c r="G29" s="242" t="str">
        <f>IF(OR('（様式２）男入力'!$G34=G$7,'（様式２）男入力'!$I34=G$7),"●","")</f>
        <v/>
      </c>
      <c r="H29" s="242" t="str">
        <f>IF(OR('（様式２）男入力'!$G34=H$7,'（様式２）男入力'!$I34=H$7),"●","")</f>
        <v/>
      </c>
      <c r="I29" s="242" t="str">
        <f>IF(OR('（様式２）男入力'!$G34=I$7,'（様式２）男入力'!$I34=I$7),"●","")</f>
        <v/>
      </c>
      <c r="J29" s="242" t="str">
        <f>IF(OR('（様式２）男入力'!$G34=J$7,'（様式２）男入力'!$I34=J$7),"●","")</f>
        <v/>
      </c>
      <c r="K29" s="242" t="str">
        <f>IF(OR('（様式２）男入力'!$G34=K$7,'（様式２）男入力'!$I34=K$7),"●","")</f>
        <v/>
      </c>
      <c r="L29" s="242" t="str">
        <f>IF(OR('（様式２）男入力'!$G34=L$7,'（様式２）男入力'!$I34=L$7),"●","")</f>
        <v/>
      </c>
      <c r="M29" s="242" t="str">
        <f>IF(OR('（様式２）男入力'!$G34=M$7,'（様式２）男入力'!$I34=M$7),"●","")</f>
        <v/>
      </c>
      <c r="N29" s="242" t="str">
        <f>IF(OR('（様式２）男入力'!$G34=N$7,'（様式２）男入力'!$I34=N$7),"●","")</f>
        <v/>
      </c>
      <c r="O29" s="242" t="str">
        <f>IF(OR('（様式２）男入力'!$G34=O$7,'（様式２）男入力'!$I34=O$7),"●","")</f>
        <v/>
      </c>
      <c r="P29" s="242" t="str">
        <f>IF(OR('（様式２）男入力'!$G34=P$7,'（様式２）男入力'!$I34=P$7),"●","")</f>
        <v/>
      </c>
      <c r="Q29" s="242" t="str">
        <f>IF(OR('（様式２）男入力'!$G34=Q$7,'（様式２）男入力'!$I34=Q$7),"●","")</f>
        <v/>
      </c>
      <c r="R29" s="242" t="str">
        <f>IF(OR('（様式２）男入力'!$G34=R$7,'（様式２）男入力'!$I34=R$7),"●","")</f>
        <v/>
      </c>
      <c r="S29" s="242" t="str">
        <f>IF(OR('（様式２）男入力'!$G34=S$7,'（様式２）男入力'!$I34=S$7),"●","")</f>
        <v/>
      </c>
      <c r="T29" s="242" t="str">
        <f>IF(OR('（様式２）男入力'!$G34=T$7,'（様式２）男入力'!$I34=T$7),"●","")</f>
        <v/>
      </c>
      <c r="U29" s="242" t="str">
        <f>IF(OR('（様式２）男入力'!$G34=U$7,'（様式２）男入力'!$I34=U$7),"●","")</f>
        <v/>
      </c>
      <c r="V29" s="242" t="str">
        <f>IF(OR('（様式２）男入力'!$G34=V$7,'（様式２）男入力'!$I34=V$7),"●","")</f>
        <v/>
      </c>
      <c r="W29" s="242" t="str">
        <f>IF(OR('（様式２）男入力'!$G34=W$7,'（様式２）男入力'!$I34=W$7),"●","")</f>
        <v/>
      </c>
      <c r="X29" s="252" t="str">
        <f>IF('（様式２）男入力'!$M34="○","●","")</f>
        <v/>
      </c>
      <c r="Y29" s="352" t="str">
        <f>IF('（様式２）男入力'!$N34="○","●","")</f>
        <v/>
      </c>
      <c r="Z29" s="349" t="str">
        <f>IF(OR('（様式２）男入力'!$G34=Z$7,'（様式２）男入力'!$I34=Z$7,'（様式２）男入力'!$K34=Z$7),"●","")</f>
        <v/>
      </c>
      <c r="AA29" s="282" t="str">
        <f>IF(OR('（様式２）男入力'!$G34=AA$7,'（様式２）男入力'!$I34=AA$7,'（様式２）男入力'!$K34=AA$7),"●","")</f>
        <v/>
      </c>
      <c r="AB29" s="282" t="str">
        <f>IF(OR('（様式２）男入力'!$G34=AB$7,'（様式２）男入力'!$I34=AB$7,'（様式２）男入力'!$K34=AB$7),"●","")</f>
        <v/>
      </c>
      <c r="AC29" s="282" t="str">
        <f>IF(OR('（様式２）男入力'!$G34=AC$7,'（様式２）男入力'!$I34=AC$7,'（様式２）男入力'!$K34=AC$7),"●","")</f>
        <v/>
      </c>
      <c r="AD29" s="243" t="str">
        <f t="shared" si="0"/>
        <v/>
      </c>
      <c r="AE29" s="296" t="str">
        <f t="shared" si="1"/>
        <v/>
      </c>
    </row>
    <row r="30" spans="2:31" ht="24" customHeight="1" x14ac:dyDescent="0.15">
      <c r="B30" s="240">
        <v>23</v>
      </c>
      <c r="C30" s="240" t="str">
        <f>IF('（様式２）男入力'!B35="","",'（様式２）男入力'!B35)</f>
        <v/>
      </c>
      <c r="D30" s="240" t="str">
        <f>IF('（様式２）男入力'!C35="","",'（様式２）男入力'!C35)</f>
        <v/>
      </c>
      <c r="E30" s="240" t="str">
        <f>IF('（様式２）男入力'!F35="","",'（様式２）男入力'!F35)</f>
        <v/>
      </c>
      <c r="F30" s="242" t="str">
        <f>IF(OR('（様式２）男入力'!$G35=F$7,'（様式２）男入力'!$I35=F$7),"●","")</f>
        <v/>
      </c>
      <c r="G30" s="242" t="str">
        <f>IF(OR('（様式２）男入力'!$G35=G$7,'（様式２）男入力'!$I35=G$7),"●","")</f>
        <v/>
      </c>
      <c r="H30" s="242" t="str">
        <f>IF(OR('（様式２）男入力'!$G35=H$7,'（様式２）男入力'!$I35=H$7),"●","")</f>
        <v/>
      </c>
      <c r="I30" s="242" t="str">
        <f>IF(OR('（様式２）男入力'!$G35=I$7,'（様式２）男入力'!$I35=I$7),"●","")</f>
        <v/>
      </c>
      <c r="J30" s="242" t="str">
        <f>IF(OR('（様式２）男入力'!$G35=J$7,'（様式２）男入力'!$I35=J$7),"●","")</f>
        <v/>
      </c>
      <c r="K30" s="242" t="str">
        <f>IF(OR('（様式２）男入力'!$G35=K$7,'（様式２）男入力'!$I35=K$7),"●","")</f>
        <v/>
      </c>
      <c r="L30" s="242" t="str">
        <f>IF(OR('（様式２）男入力'!$G35=L$7,'（様式２）男入力'!$I35=L$7),"●","")</f>
        <v/>
      </c>
      <c r="M30" s="242" t="str">
        <f>IF(OR('（様式２）男入力'!$G35=M$7,'（様式２）男入力'!$I35=M$7),"●","")</f>
        <v/>
      </c>
      <c r="N30" s="242" t="str">
        <f>IF(OR('（様式２）男入力'!$G35=N$7,'（様式２）男入力'!$I35=N$7),"●","")</f>
        <v/>
      </c>
      <c r="O30" s="242" t="str">
        <f>IF(OR('（様式２）男入力'!$G35=O$7,'（様式２）男入力'!$I35=O$7),"●","")</f>
        <v/>
      </c>
      <c r="P30" s="242" t="str">
        <f>IF(OR('（様式２）男入力'!$G35=P$7,'（様式２）男入力'!$I35=P$7),"●","")</f>
        <v/>
      </c>
      <c r="Q30" s="242" t="str">
        <f>IF(OR('（様式２）男入力'!$G35=Q$7,'（様式２）男入力'!$I35=Q$7),"●","")</f>
        <v/>
      </c>
      <c r="R30" s="242" t="str">
        <f>IF(OR('（様式２）男入力'!$G35=R$7,'（様式２）男入力'!$I35=R$7),"●","")</f>
        <v/>
      </c>
      <c r="S30" s="242" t="str">
        <f>IF(OR('（様式２）男入力'!$G35=S$7,'（様式２）男入力'!$I35=S$7),"●","")</f>
        <v/>
      </c>
      <c r="T30" s="242" t="str">
        <f>IF(OR('（様式２）男入力'!$G35=T$7,'（様式２）男入力'!$I35=T$7),"●","")</f>
        <v/>
      </c>
      <c r="U30" s="242" t="str">
        <f>IF(OR('（様式２）男入力'!$G35=U$7,'（様式２）男入力'!$I35=U$7),"●","")</f>
        <v/>
      </c>
      <c r="V30" s="242" t="str">
        <f>IF(OR('（様式２）男入力'!$G35=V$7,'（様式２）男入力'!$I35=V$7),"●","")</f>
        <v/>
      </c>
      <c r="W30" s="242" t="str">
        <f>IF(OR('（様式２）男入力'!$G35=W$7,'（様式２）男入力'!$I35=W$7),"●","")</f>
        <v/>
      </c>
      <c r="X30" s="252" t="str">
        <f>IF('（様式２）男入力'!$M35="○","●","")</f>
        <v/>
      </c>
      <c r="Y30" s="352" t="str">
        <f>IF('（様式２）男入力'!$N35="○","●","")</f>
        <v/>
      </c>
      <c r="Z30" s="349" t="str">
        <f>IF(OR('（様式２）男入力'!$G35=Z$7,'（様式２）男入力'!$I35=Z$7,'（様式２）男入力'!$K35=Z$7),"●","")</f>
        <v/>
      </c>
      <c r="AA30" s="282" t="str">
        <f>IF(OR('（様式２）男入力'!$G35=AA$7,'（様式２）男入力'!$I35=AA$7,'（様式２）男入力'!$K35=AA$7),"●","")</f>
        <v/>
      </c>
      <c r="AB30" s="282" t="str">
        <f>IF(OR('（様式２）男入力'!$G35=AB$7,'（様式２）男入力'!$I35=AB$7,'（様式２）男入力'!$K35=AB$7),"●","")</f>
        <v/>
      </c>
      <c r="AC30" s="282" t="str">
        <f>IF(OR('（様式２）男入力'!$G35=AC$7,'（様式２）男入力'!$I35=AC$7,'（様式２）男入力'!$K35=AC$7),"●","")</f>
        <v/>
      </c>
      <c r="AD30" s="243" t="str">
        <f t="shared" si="0"/>
        <v/>
      </c>
      <c r="AE30" s="296" t="str">
        <f t="shared" si="1"/>
        <v/>
      </c>
    </row>
    <row r="31" spans="2:31" ht="24" customHeight="1" x14ac:dyDescent="0.15">
      <c r="B31" s="240">
        <v>24</v>
      </c>
      <c r="C31" s="240" t="str">
        <f>IF('（様式２）男入力'!B36="","",'（様式２）男入力'!B36)</f>
        <v/>
      </c>
      <c r="D31" s="240" t="str">
        <f>IF('（様式２）男入力'!C36="","",'（様式２）男入力'!C36)</f>
        <v/>
      </c>
      <c r="E31" s="240" t="str">
        <f>IF('（様式２）男入力'!F36="","",'（様式２）男入力'!F36)</f>
        <v/>
      </c>
      <c r="F31" s="242" t="str">
        <f>IF(OR('（様式２）男入力'!$G36=F$7,'（様式２）男入力'!$I36=F$7),"●","")</f>
        <v/>
      </c>
      <c r="G31" s="242" t="str">
        <f>IF(OR('（様式２）男入力'!$G36=G$7,'（様式２）男入力'!$I36=G$7),"●","")</f>
        <v/>
      </c>
      <c r="H31" s="242" t="str">
        <f>IF(OR('（様式２）男入力'!$G36=H$7,'（様式２）男入力'!$I36=H$7),"●","")</f>
        <v/>
      </c>
      <c r="I31" s="242" t="str">
        <f>IF(OR('（様式２）男入力'!$G36=I$7,'（様式２）男入力'!$I36=I$7),"●","")</f>
        <v/>
      </c>
      <c r="J31" s="242" t="str">
        <f>IF(OR('（様式２）男入力'!$G36=J$7,'（様式２）男入力'!$I36=J$7),"●","")</f>
        <v/>
      </c>
      <c r="K31" s="242" t="str">
        <f>IF(OR('（様式２）男入力'!$G36=K$7,'（様式２）男入力'!$I36=K$7),"●","")</f>
        <v/>
      </c>
      <c r="L31" s="242" t="str">
        <f>IF(OR('（様式２）男入力'!$G36=L$7,'（様式２）男入力'!$I36=L$7),"●","")</f>
        <v/>
      </c>
      <c r="M31" s="242" t="str">
        <f>IF(OR('（様式２）男入力'!$G36=M$7,'（様式２）男入力'!$I36=M$7),"●","")</f>
        <v/>
      </c>
      <c r="N31" s="242" t="str">
        <f>IF(OR('（様式２）男入力'!$G36=N$7,'（様式２）男入力'!$I36=N$7),"●","")</f>
        <v/>
      </c>
      <c r="O31" s="242" t="str">
        <f>IF(OR('（様式２）男入力'!$G36=O$7,'（様式２）男入力'!$I36=O$7),"●","")</f>
        <v/>
      </c>
      <c r="P31" s="242" t="str">
        <f>IF(OR('（様式２）男入力'!$G36=P$7,'（様式２）男入力'!$I36=P$7),"●","")</f>
        <v/>
      </c>
      <c r="Q31" s="242" t="str">
        <f>IF(OR('（様式２）男入力'!$G36=Q$7,'（様式２）男入力'!$I36=Q$7),"●","")</f>
        <v/>
      </c>
      <c r="R31" s="242" t="str">
        <f>IF(OR('（様式２）男入力'!$G36=R$7,'（様式２）男入力'!$I36=R$7),"●","")</f>
        <v/>
      </c>
      <c r="S31" s="242" t="str">
        <f>IF(OR('（様式２）男入力'!$G36=S$7,'（様式２）男入力'!$I36=S$7),"●","")</f>
        <v/>
      </c>
      <c r="T31" s="242" t="str">
        <f>IF(OR('（様式２）男入力'!$G36=T$7,'（様式２）男入力'!$I36=T$7),"●","")</f>
        <v/>
      </c>
      <c r="U31" s="242" t="str">
        <f>IF(OR('（様式２）男入力'!$G36=U$7,'（様式２）男入力'!$I36=U$7),"●","")</f>
        <v/>
      </c>
      <c r="V31" s="242" t="str">
        <f>IF(OR('（様式２）男入力'!$G36=V$7,'（様式２）男入力'!$I36=V$7),"●","")</f>
        <v/>
      </c>
      <c r="W31" s="242" t="str">
        <f>IF(OR('（様式２）男入力'!$G36=W$7,'（様式２）男入力'!$I36=W$7),"●","")</f>
        <v/>
      </c>
      <c r="X31" s="252" t="str">
        <f>IF('（様式２）男入力'!$M36="○","●","")</f>
        <v/>
      </c>
      <c r="Y31" s="352" t="str">
        <f>IF('（様式２）男入力'!$N36="○","●","")</f>
        <v/>
      </c>
      <c r="Z31" s="349" t="str">
        <f>IF(OR('（様式２）男入力'!$G36=Z$7,'（様式２）男入力'!$I36=Z$7,'（様式２）男入力'!$K36=Z$7),"●","")</f>
        <v/>
      </c>
      <c r="AA31" s="282" t="str">
        <f>IF(OR('（様式２）男入力'!$G36=AA$7,'（様式２）男入力'!$I36=AA$7,'（様式２）男入力'!$K36=AA$7),"●","")</f>
        <v/>
      </c>
      <c r="AB31" s="282" t="str">
        <f>IF(OR('（様式２）男入力'!$G36=AB$7,'（様式２）男入力'!$I36=AB$7,'（様式２）男入力'!$K36=AB$7),"●","")</f>
        <v/>
      </c>
      <c r="AC31" s="282" t="str">
        <f>IF(OR('（様式２）男入力'!$G36=AC$7,'（様式２）男入力'!$I36=AC$7,'（様式２）男入力'!$K36=AC$7),"●","")</f>
        <v/>
      </c>
      <c r="AD31" s="243" t="str">
        <f t="shared" si="0"/>
        <v/>
      </c>
      <c r="AE31" s="296" t="str">
        <f t="shared" si="1"/>
        <v/>
      </c>
    </row>
    <row r="32" spans="2:31" ht="24" customHeight="1" x14ac:dyDescent="0.15">
      <c r="B32" s="240">
        <v>25</v>
      </c>
      <c r="C32" s="240" t="str">
        <f>IF('（様式２）男入力'!B37="","",'（様式２）男入力'!B37)</f>
        <v/>
      </c>
      <c r="D32" s="240" t="str">
        <f>IF('（様式２）男入力'!C37="","",'（様式２）男入力'!C37)</f>
        <v/>
      </c>
      <c r="E32" s="240" t="str">
        <f>IF('（様式２）男入力'!F37="","",'（様式２）男入力'!F37)</f>
        <v/>
      </c>
      <c r="F32" s="242" t="str">
        <f>IF(OR('（様式２）男入力'!$G37=F$7,'（様式２）男入力'!$I37=F$7),"●","")</f>
        <v/>
      </c>
      <c r="G32" s="242" t="str">
        <f>IF(OR('（様式２）男入力'!$G37=G$7,'（様式２）男入力'!$I37=G$7),"●","")</f>
        <v/>
      </c>
      <c r="H32" s="242" t="str">
        <f>IF(OR('（様式２）男入力'!$G37=H$7,'（様式２）男入力'!$I37=H$7),"●","")</f>
        <v/>
      </c>
      <c r="I32" s="242" t="str">
        <f>IF(OR('（様式２）男入力'!$G37=I$7,'（様式２）男入力'!$I37=I$7),"●","")</f>
        <v/>
      </c>
      <c r="J32" s="242" t="str">
        <f>IF(OR('（様式２）男入力'!$G37=J$7,'（様式２）男入力'!$I37=J$7),"●","")</f>
        <v/>
      </c>
      <c r="K32" s="242" t="str">
        <f>IF(OR('（様式２）男入力'!$G37=K$7,'（様式２）男入力'!$I37=K$7),"●","")</f>
        <v/>
      </c>
      <c r="L32" s="242" t="str">
        <f>IF(OR('（様式２）男入力'!$G37=L$7,'（様式２）男入力'!$I37=L$7),"●","")</f>
        <v/>
      </c>
      <c r="M32" s="242" t="str">
        <f>IF(OR('（様式２）男入力'!$G37=M$7,'（様式２）男入力'!$I37=M$7),"●","")</f>
        <v/>
      </c>
      <c r="N32" s="242" t="str">
        <f>IF(OR('（様式２）男入力'!$G37=N$7,'（様式２）男入力'!$I37=N$7),"●","")</f>
        <v/>
      </c>
      <c r="O32" s="242" t="str">
        <f>IF(OR('（様式２）男入力'!$G37=O$7,'（様式２）男入力'!$I37=O$7),"●","")</f>
        <v/>
      </c>
      <c r="P32" s="242" t="str">
        <f>IF(OR('（様式２）男入力'!$G37=P$7,'（様式２）男入力'!$I37=P$7),"●","")</f>
        <v/>
      </c>
      <c r="Q32" s="242" t="str">
        <f>IF(OR('（様式２）男入力'!$G37=Q$7,'（様式２）男入力'!$I37=Q$7),"●","")</f>
        <v/>
      </c>
      <c r="R32" s="242" t="str">
        <f>IF(OR('（様式２）男入力'!$G37=R$7,'（様式２）男入力'!$I37=R$7),"●","")</f>
        <v/>
      </c>
      <c r="S32" s="242" t="str">
        <f>IF(OR('（様式２）男入力'!$G37=S$7,'（様式２）男入力'!$I37=S$7),"●","")</f>
        <v/>
      </c>
      <c r="T32" s="242" t="str">
        <f>IF(OR('（様式２）男入力'!$G37=T$7,'（様式２）男入力'!$I37=T$7),"●","")</f>
        <v/>
      </c>
      <c r="U32" s="242" t="str">
        <f>IF(OR('（様式２）男入力'!$G37=U$7,'（様式２）男入力'!$I37=U$7),"●","")</f>
        <v/>
      </c>
      <c r="V32" s="242" t="str">
        <f>IF(OR('（様式２）男入力'!$G37=V$7,'（様式２）男入力'!$I37=V$7),"●","")</f>
        <v/>
      </c>
      <c r="W32" s="242" t="str">
        <f>IF(OR('（様式２）男入力'!$G37=W$7,'（様式２）男入力'!$I37=W$7),"●","")</f>
        <v/>
      </c>
      <c r="X32" s="252" t="str">
        <f>IF('（様式２）男入力'!$M37="○","●","")</f>
        <v/>
      </c>
      <c r="Y32" s="352" t="str">
        <f>IF('（様式２）男入力'!$N37="○","●","")</f>
        <v/>
      </c>
      <c r="Z32" s="349" t="str">
        <f>IF(OR('（様式２）男入力'!$G37=Z$7,'（様式２）男入力'!$I37=Z$7,'（様式２）男入力'!$K37=Z$7),"●","")</f>
        <v/>
      </c>
      <c r="AA32" s="282" t="str">
        <f>IF(OR('（様式２）男入力'!$G37=AA$7,'（様式２）男入力'!$I37=AA$7,'（様式２）男入力'!$K37=AA$7),"●","")</f>
        <v/>
      </c>
      <c r="AB32" s="282" t="str">
        <f>IF(OR('（様式２）男入力'!$G37=AB$7,'（様式２）男入力'!$I37=AB$7,'（様式２）男入力'!$K37=AB$7),"●","")</f>
        <v/>
      </c>
      <c r="AC32" s="282" t="str">
        <f>IF(OR('（様式２）男入力'!$G37=AC$7,'（様式２）男入力'!$I37=AC$7,'（様式２）男入力'!$K37=AC$7),"●","")</f>
        <v/>
      </c>
      <c r="AD32" s="243" t="str">
        <f t="shared" si="0"/>
        <v/>
      </c>
      <c r="AE32" s="296" t="str">
        <f t="shared" si="1"/>
        <v/>
      </c>
    </row>
    <row r="33" spans="2:31" ht="24" customHeight="1" x14ac:dyDescent="0.15">
      <c r="B33" s="240">
        <v>26</v>
      </c>
      <c r="C33" s="240" t="str">
        <f>IF('（様式２）男入力'!B38="","",'（様式２）男入力'!B38)</f>
        <v/>
      </c>
      <c r="D33" s="240" t="str">
        <f>IF('（様式２）男入力'!C38="","",'（様式２）男入力'!C38)</f>
        <v/>
      </c>
      <c r="E33" s="240" t="str">
        <f>IF('（様式２）男入力'!F38="","",'（様式２）男入力'!F38)</f>
        <v/>
      </c>
      <c r="F33" s="242" t="str">
        <f>IF(OR('（様式２）男入力'!$G38=F$7,'（様式２）男入力'!$I38=F$7),"●","")</f>
        <v/>
      </c>
      <c r="G33" s="242" t="str">
        <f>IF(OR('（様式２）男入力'!$G38=G$7,'（様式２）男入力'!$I38=G$7),"●","")</f>
        <v/>
      </c>
      <c r="H33" s="242" t="str">
        <f>IF(OR('（様式２）男入力'!$G38=H$7,'（様式２）男入力'!$I38=H$7),"●","")</f>
        <v/>
      </c>
      <c r="I33" s="242" t="str">
        <f>IF(OR('（様式２）男入力'!$G38=I$7,'（様式２）男入力'!$I38=I$7),"●","")</f>
        <v/>
      </c>
      <c r="J33" s="242" t="str">
        <f>IF(OR('（様式２）男入力'!$G38=J$7,'（様式２）男入力'!$I38=J$7),"●","")</f>
        <v/>
      </c>
      <c r="K33" s="242" t="str">
        <f>IF(OR('（様式２）男入力'!$G38=K$7,'（様式２）男入力'!$I38=K$7),"●","")</f>
        <v/>
      </c>
      <c r="L33" s="242" t="str">
        <f>IF(OR('（様式２）男入力'!$G38=L$7,'（様式２）男入力'!$I38=L$7),"●","")</f>
        <v/>
      </c>
      <c r="M33" s="242" t="str">
        <f>IF(OR('（様式２）男入力'!$G38=M$7,'（様式２）男入力'!$I38=M$7),"●","")</f>
        <v/>
      </c>
      <c r="N33" s="242" t="str">
        <f>IF(OR('（様式２）男入力'!$G38=N$7,'（様式２）男入力'!$I38=N$7),"●","")</f>
        <v/>
      </c>
      <c r="O33" s="242" t="str">
        <f>IF(OR('（様式２）男入力'!$G38=O$7,'（様式２）男入力'!$I38=O$7),"●","")</f>
        <v/>
      </c>
      <c r="P33" s="242" t="str">
        <f>IF(OR('（様式２）男入力'!$G38=P$7,'（様式２）男入力'!$I38=P$7),"●","")</f>
        <v/>
      </c>
      <c r="Q33" s="242" t="str">
        <f>IF(OR('（様式２）男入力'!$G38=Q$7,'（様式２）男入力'!$I38=Q$7),"●","")</f>
        <v/>
      </c>
      <c r="R33" s="242" t="str">
        <f>IF(OR('（様式２）男入力'!$G38=R$7,'（様式２）男入力'!$I38=R$7),"●","")</f>
        <v/>
      </c>
      <c r="S33" s="242" t="str">
        <f>IF(OR('（様式２）男入力'!$G38=S$7,'（様式２）男入力'!$I38=S$7),"●","")</f>
        <v/>
      </c>
      <c r="T33" s="242" t="str">
        <f>IF(OR('（様式２）男入力'!$G38=T$7,'（様式２）男入力'!$I38=T$7),"●","")</f>
        <v/>
      </c>
      <c r="U33" s="242" t="str">
        <f>IF(OR('（様式２）男入力'!$G38=U$7,'（様式２）男入力'!$I38=U$7),"●","")</f>
        <v/>
      </c>
      <c r="V33" s="242" t="str">
        <f>IF(OR('（様式２）男入力'!$G38=V$7,'（様式２）男入力'!$I38=V$7),"●","")</f>
        <v/>
      </c>
      <c r="W33" s="242" t="str">
        <f>IF(OR('（様式２）男入力'!$G38=W$7,'（様式２）男入力'!$I38=W$7),"●","")</f>
        <v/>
      </c>
      <c r="X33" s="252" t="str">
        <f>IF('（様式２）男入力'!$M38="○","●","")</f>
        <v/>
      </c>
      <c r="Y33" s="352" t="str">
        <f>IF('（様式２）男入力'!$N38="○","●","")</f>
        <v/>
      </c>
      <c r="Z33" s="349" t="str">
        <f>IF(OR('（様式２）男入力'!$G38=Z$7,'（様式２）男入力'!$I38=Z$7,'（様式２）男入力'!$K38=Z$7),"●","")</f>
        <v/>
      </c>
      <c r="AA33" s="282" t="str">
        <f>IF(OR('（様式２）男入力'!$G38=AA$7,'（様式２）男入力'!$I38=AA$7,'（様式２）男入力'!$K38=AA$7),"●","")</f>
        <v/>
      </c>
      <c r="AB33" s="282" t="str">
        <f>IF(OR('（様式２）男入力'!$G38=AB$7,'（様式２）男入力'!$I38=AB$7,'（様式２）男入力'!$K38=AB$7),"●","")</f>
        <v/>
      </c>
      <c r="AC33" s="282" t="str">
        <f>IF(OR('（様式２）男入力'!$G38=AC$7,'（様式２）男入力'!$I38=AC$7,'（様式２）男入力'!$K38=AC$7),"●","")</f>
        <v/>
      </c>
      <c r="AD33" s="243" t="str">
        <f t="shared" si="0"/>
        <v/>
      </c>
      <c r="AE33" s="296" t="str">
        <f t="shared" si="1"/>
        <v/>
      </c>
    </row>
    <row r="34" spans="2:31" ht="24" customHeight="1" x14ac:dyDescent="0.15">
      <c r="B34" s="240">
        <v>27</v>
      </c>
      <c r="C34" s="240" t="str">
        <f>IF('（様式２）男入力'!B39="","",'（様式２）男入力'!B39)</f>
        <v/>
      </c>
      <c r="D34" s="240" t="str">
        <f>IF('（様式２）男入力'!C39="","",'（様式２）男入力'!C39)</f>
        <v/>
      </c>
      <c r="E34" s="240" t="str">
        <f>IF('（様式２）男入力'!F39="","",'（様式２）男入力'!F39)</f>
        <v/>
      </c>
      <c r="F34" s="242" t="str">
        <f>IF(OR('（様式２）男入力'!$G39=F$7,'（様式２）男入力'!$I39=F$7),"●","")</f>
        <v/>
      </c>
      <c r="G34" s="242" t="str">
        <f>IF(OR('（様式２）男入力'!$G39=G$7,'（様式２）男入力'!$I39=G$7),"●","")</f>
        <v/>
      </c>
      <c r="H34" s="242" t="str">
        <f>IF(OR('（様式２）男入力'!$G39=H$7,'（様式２）男入力'!$I39=H$7),"●","")</f>
        <v/>
      </c>
      <c r="I34" s="242" t="str">
        <f>IF(OR('（様式２）男入力'!$G39=I$7,'（様式２）男入力'!$I39=I$7),"●","")</f>
        <v/>
      </c>
      <c r="J34" s="242" t="str">
        <f>IF(OR('（様式２）男入力'!$G39=J$7,'（様式２）男入力'!$I39=J$7),"●","")</f>
        <v/>
      </c>
      <c r="K34" s="242" t="str">
        <f>IF(OR('（様式２）男入力'!$G39=K$7,'（様式２）男入力'!$I39=K$7),"●","")</f>
        <v/>
      </c>
      <c r="L34" s="242" t="str">
        <f>IF(OR('（様式２）男入力'!$G39=L$7,'（様式２）男入力'!$I39=L$7),"●","")</f>
        <v/>
      </c>
      <c r="M34" s="242" t="str">
        <f>IF(OR('（様式２）男入力'!$G39=M$7,'（様式２）男入力'!$I39=M$7),"●","")</f>
        <v/>
      </c>
      <c r="N34" s="242" t="str">
        <f>IF(OR('（様式２）男入力'!$G39=N$7,'（様式２）男入力'!$I39=N$7),"●","")</f>
        <v/>
      </c>
      <c r="O34" s="242" t="str">
        <f>IF(OR('（様式２）男入力'!$G39=O$7,'（様式２）男入力'!$I39=O$7),"●","")</f>
        <v/>
      </c>
      <c r="P34" s="242" t="str">
        <f>IF(OR('（様式２）男入力'!$G39=P$7,'（様式２）男入力'!$I39=P$7),"●","")</f>
        <v/>
      </c>
      <c r="Q34" s="242" t="str">
        <f>IF(OR('（様式２）男入力'!$G39=Q$7,'（様式２）男入力'!$I39=Q$7),"●","")</f>
        <v/>
      </c>
      <c r="R34" s="242" t="str">
        <f>IF(OR('（様式２）男入力'!$G39=R$7,'（様式２）男入力'!$I39=R$7),"●","")</f>
        <v/>
      </c>
      <c r="S34" s="242" t="str">
        <f>IF(OR('（様式２）男入力'!$G39=S$7,'（様式２）男入力'!$I39=S$7),"●","")</f>
        <v/>
      </c>
      <c r="T34" s="242" t="str">
        <f>IF(OR('（様式２）男入力'!$G39=T$7,'（様式２）男入力'!$I39=T$7),"●","")</f>
        <v/>
      </c>
      <c r="U34" s="242" t="str">
        <f>IF(OR('（様式２）男入力'!$G39=U$7,'（様式２）男入力'!$I39=U$7),"●","")</f>
        <v/>
      </c>
      <c r="V34" s="242" t="str">
        <f>IF(OR('（様式２）男入力'!$G39=V$7,'（様式２）男入力'!$I39=V$7),"●","")</f>
        <v/>
      </c>
      <c r="W34" s="242" t="str">
        <f>IF(OR('（様式２）男入力'!$G39=W$7,'（様式２）男入力'!$I39=W$7),"●","")</f>
        <v/>
      </c>
      <c r="X34" s="252" t="str">
        <f>IF('（様式２）男入力'!$M39="○","●","")</f>
        <v/>
      </c>
      <c r="Y34" s="352" t="str">
        <f>IF('（様式２）男入力'!$N39="○","●","")</f>
        <v/>
      </c>
      <c r="Z34" s="349" t="str">
        <f>IF(OR('（様式２）男入力'!$G39=Z$7,'（様式２）男入力'!$I39=Z$7,'（様式２）男入力'!$K39=Z$7),"●","")</f>
        <v/>
      </c>
      <c r="AA34" s="282" t="str">
        <f>IF(OR('（様式２）男入力'!$G39=AA$7,'（様式２）男入力'!$I39=AA$7,'（様式２）男入力'!$K39=AA$7),"●","")</f>
        <v/>
      </c>
      <c r="AB34" s="282" t="str">
        <f>IF(OR('（様式２）男入力'!$G39=AB$7,'（様式２）男入力'!$I39=AB$7,'（様式２）男入力'!$K39=AB$7),"●","")</f>
        <v/>
      </c>
      <c r="AC34" s="282" t="str">
        <f>IF(OR('（様式２）男入力'!$G39=AC$7,'（様式２）男入力'!$I39=AC$7,'（様式２）男入力'!$K39=AC$7),"●","")</f>
        <v/>
      </c>
      <c r="AD34" s="243" t="str">
        <f t="shared" si="0"/>
        <v/>
      </c>
      <c r="AE34" s="296" t="str">
        <f t="shared" si="1"/>
        <v/>
      </c>
    </row>
    <row r="35" spans="2:31" ht="24" customHeight="1" x14ac:dyDescent="0.15">
      <c r="B35" s="240">
        <v>28</v>
      </c>
      <c r="C35" s="240" t="str">
        <f>IF('（様式２）男入力'!B40="","",'（様式２）男入力'!B40)</f>
        <v/>
      </c>
      <c r="D35" s="240" t="str">
        <f>IF('（様式２）男入力'!C40="","",'（様式２）男入力'!C40)</f>
        <v/>
      </c>
      <c r="E35" s="240" t="str">
        <f>IF('（様式２）男入力'!F40="","",'（様式２）男入力'!F40)</f>
        <v/>
      </c>
      <c r="F35" s="242" t="str">
        <f>IF(OR('（様式２）男入力'!$G40=F$7,'（様式２）男入力'!$I40=F$7),"●","")</f>
        <v/>
      </c>
      <c r="G35" s="242" t="str">
        <f>IF(OR('（様式２）男入力'!$G40=G$7,'（様式２）男入力'!$I40=G$7),"●","")</f>
        <v/>
      </c>
      <c r="H35" s="242" t="str">
        <f>IF(OR('（様式２）男入力'!$G40=H$7,'（様式２）男入力'!$I40=H$7),"●","")</f>
        <v/>
      </c>
      <c r="I35" s="242" t="str">
        <f>IF(OR('（様式２）男入力'!$G40=I$7,'（様式２）男入力'!$I40=I$7),"●","")</f>
        <v/>
      </c>
      <c r="J35" s="242" t="str">
        <f>IF(OR('（様式２）男入力'!$G40=J$7,'（様式２）男入力'!$I40=J$7),"●","")</f>
        <v/>
      </c>
      <c r="K35" s="242" t="str">
        <f>IF(OR('（様式２）男入力'!$G40=K$7,'（様式２）男入力'!$I40=K$7),"●","")</f>
        <v/>
      </c>
      <c r="L35" s="242" t="str">
        <f>IF(OR('（様式２）男入力'!$G40=L$7,'（様式２）男入力'!$I40=L$7),"●","")</f>
        <v/>
      </c>
      <c r="M35" s="242" t="str">
        <f>IF(OR('（様式２）男入力'!$G40=M$7,'（様式２）男入力'!$I40=M$7),"●","")</f>
        <v/>
      </c>
      <c r="N35" s="242" t="str">
        <f>IF(OR('（様式２）男入力'!$G40=N$7,'（様式２）男入力'!$I40=N$7),"●","")</f>
        <v/>
      </c>
      <c r="O35" s="242" t="str">
        <f>IF(OR('（様式２）男入力'!$G40=O$7,'（様式２）男入力'!$I40=O$7),"●","")</f>
        <v/>
      </c>
      <c r="P35" s="242" t="str">
        <f>IF(OR('（様式２）男入力'!$G40=P$7,'（様式２）男入力'!$I40=P$7),"●","")</f>
        <v/>
      </c>
      <c r="Q35" s="242" t="str">
        <f>IF(OR('（様式２）男入力'!$G40=Q$7,'（様式２）男入力'!$I40=Q$7),"●","")</f>
        <v/>
      </c>
      <c r="R35" s="242" t="str">
        <f>IF(OR('（様式２）男入力'!$G40=R$7,'（様式２）男入力'!$I40=R$7),"●","")</f>
        <v/>
      </c>
      <c r="S35" s="242" t="str">
        <f>IF(OR('（様式２）男入力'!$G40=S$7,'（様式２）男入力'!$I40=S$7),"●","")</f>
        <v/>
      </c>
      <c r="T35" s="242" t="str">
        <f>IF(OR('（様式２）男入力'!$G40=T$7,'（様式２）男入力'!$I40=T$7),"●","")</f>
        <v/>
      </c>
      <c r="U35" s="242" t="str">
        <f>IF(OR('（様式２）男入力'!$G40=U$7,'（様式２）男入力'!$I40=U$7),"●","")</f>
        <v/>
      </c>
      <c r="V35" s="242" t="str">
        <f>IF(OR('（様式２）男入力'!$G40=V$7,'（様式２）男入力'!$I40=V$7),"●","")</f>
        <v/>
      </c>
      <c r="W35" s="242" t="str">
        <f>IF(OR('（様式２）男入力'!$G40=W$7,'（様式２）男入力'!$I40=W$7),"●","")</f>
        <v/>
      </c>
      <c r="X35" s="252" t="str">
        <f>IF('（様式２）男入力'!$M40="○","●","")</f>
        <v/>
      </c>
      <c r="Y35" s="352" t="str">
        <f>IF('（様式２）男入力'!$N40="○","●","")</f>
        <v/>
      </c>
      <c r="Z35" s="349" t="str">
        <f>IF(OR('（様式２）男入力'!$G40=Z$7,'（様式２）男入力'!$I40=Z$7,'（様式２）男入力'!$K40=Z$7),"●","")</f>
        <v/>
      </c>
      <c r="AA35" s="282" t="str">
        <f>IF(OR('（様式２）男入力'!$G40=AA$7,'（様式２）男入力'!$I40=AA$7,'（様式２）男入力'!$K40=AA$7),"●","")</f>
        <v/>
      </c>
      <c r="AB35" s="282" t="str">
        <f>IF(OR('（様式２）男入力'!$G40=AB$7,'（様式２）男入力'!$I40=AB$7,'（様式２）男入力'!$K40=AB$7),"●","")</f>
        <v/>
      </c>
      <c r="AC35" s="282" t="str">
        <f>IF(OR('（様式２）男入力'!$G40=AC$7,'（様式２）男入力'!$I40=AC$7,'（様式２）男入力'!$K40=AC$7),"●","")</f>
        <v/>
      </c>
      <c r="AD35" s="243" t="str">
        <f t="shared" si="0"/>
        <v/>
      </c>
      <c r="AE35" s="296" t="str">
        <f t="shared" si="1"/>
        <v/>
      </c>
    </row>
    <row r="36" spans="2:31" ht="24" customHeight="1" x14ac:dyDescent="0.15">
      <c r="B36" s="240">
        <v>29</v>
      </c>
      <c r="C36" s="240" t="str">
        <f>IF('（様式２）男入力'!B41="","",'（様式２）男入力'!B41)</f>
        <v/>
      </c>
      <c r="D36" s="240" t="str">
        <f>IF('（様式２）男入力'!C41="","",'（様式２）男入力'!C41)</f>
        <v/>
      </c>
      <c r="E36" s="240" t="str">
        <f>IF('（様式２）男入力'!F41="","",'（様式２）男入力'!F41)</f>
        <v/>
      </c>
      <c r="F36" s="242" t="str">
        <f>IF(OR('（様式２）男入力'!$G41=F$7,'（様式２）男入力'!$I41=F$7),"●","")</f>
        <v/>
      </c>
      <c r="G36" s="242" t="str">
        <f>IF(OR('（様式２）男入力'!$G41=G$7,'（様式２）男入力'!$I41=G$7),"●","")</f>
        <v/>
      </c>
      <c r="H36" s="242" t="str">
        <f>IF(OR('（様式２）男入力'!$G41=H$7,'（様式２）男入力'!$I41=H$7),"●","")</f>
        <v/>
      </c>
      <c r="I36" s="242" t="str">
        <f>IF(OR('（様式２）男入力'!$G41=I$7,'（様式２）男入力'!$I41=I$7),"●","")</f>
        <v/>
      </c>
      <c r="J36" s="242" t="str">
        <f>IF(OR('（様式２）男入力'!$G41=J$7,'（様式２）男入力'!$I41=J$7),"●","")</f>
        <v/>
      </c>
      <c r="K36" s="242" t="str">
        <f>IF(OR('（様式２）男入力'!$G41=K$7,'（様式２）男入力'!$I41=K$7),"●","")</f>
        <v/>
      </c>
      <c r="L36" s="242" t="str">
        <f>IF(OR('（様式２）男入力'!$G41=L$7,'（様式２）男入力'!$I41=L$7),"●","")</f>
        <v/>
      </c>
      <c r="M36" s="242" t="str">
        <f>IF(OR('（様式２）男入力'!$G41=M$7,'（様式２）男入力'!$I41=M$7),"●","")</f>
        <v/>
      </c>
      <c r="N36" s="242" t="str">
        <f>IF(OR('（様式２）男入力'!$G41=N$7,'（様式２）男入力'!$I41=N$7),"●","")</f>
        <v/>
      </c>
      <c r="O36" s="242" t="str">
        <f>IF(OR('（様式２）男入力'!$G41=O$7,'（様式２）男入力'!$I41=O$7),"●","")</f>
        <v/>
      </c>
      <c r="P36" s="242" t="str">
        <f>IF(OR('（様式２）男入力'!$G41=P$7,'（様式２）男入力'!$I41=P$7),"●","")</f>
        <v/>
      </c>
      <c r="Q36" s="242" t="str">
        <f>IF(OR('（様式２）男入力'!$G41=Q$7,'（様式２）男入力'!$I41=Q$7),"●","")</f>
        <v/>
      </c>
      <c r="R36" s="242" t="str">
        <f>IF(OR('（様式２）男入力'!$G41=R$7,'（様式２）男入力'!$I41=R$7),"●","")</f>
        <v/>
      </c>
      <c r="S36" s="242" t="str">
        <f>IF(OR('（様式２）男入力'!$G41=S$7,'（様式２）男入力'!$I41=S$7),"●","")</f>
        <v/>
      </c>
      <c r="T36" s="242" t="str">
        <f>IF(OR('（様式２）男入力'!$G41=T$7,'（様式２）男入力'!$I41=T$7),"●","")</f>
        <v/>
      </c>
      <c r="U36" s="242" t="str">
        <f>IF(OR('（様式２）男入力'!$G41=U$7,'（様式２）男入力'!$I41=U$7),"●","")</f>
        <v/>
      </c>
      <c r="V36" s="242" t="str">
        <f>IF(OR('（様式２）男入力'!$G41=V$7,'（様式２）男入力'!$I41=V$7),"●","")</f>
        <v/>
      </c>
      <c r="W36" s="242" t="str">
        <f>IF(OR('（様式２）男入力'!$G41=W$7,'（様式２）男入力'!$I41=W$7),"●","")</f>
        <v/>
      </c>
      <c r="X36" s="252" t="str">
        <f>IF('（様式２）男入力'!$M41="○","●","")</f>
        <v/>
      </c>
      <c r="Y36" s="352" t="str">
        <f>IF('（様式２）男入力'!$N41="○","●","")</f>
        <v/>
      </c>
      <c r="Z36" s="349" t="str">
        <f>IF(OR('（様式２）男入力'!$G41=Z$7,'（様式２）男入力'!$I41=Z$7,'（様式２）男入力'!$K41=Z$7),"●","")</f>
        <v/>
      </c>
      <c r="AA36" s="282" t="str">
        <f>IF(OR('（様式２）男入力'!$G41=AA$7,'（様式２）男入力'!$I41=AA$7,'（様式２）男入力'!$K41=AA$7),"●","")</f>
        <v/>
      </c>
      <c r="AB36" s="282" t="str">
        <f>IF(OR('（様式２）男入力'!$G41=AB$7,'（様式２）男入力'!$I41=AB$7,'（様式２）男入力'!$K41=AB$7),"●","")</f>
        <v/>
      </c>
      <c r="AC36" s="282" t="str">
        <f>IF(OR('（様式２）男入力'!$G41=AC$7,'（様式２）男入力'!$I41=AC$7,'（様式２）男入力'!$K41=AC$7),"●","")</f>
        <v/>
      </c>
      <c r="AD36" s="243" t="str">
        <f t="shared" si="0"/>
        <v/>
      </c>
      <c r="AE36" s="296" t="str">
        <f t="shared" si="1"/>
        <v/>
      </c>
    </row>
    <row r="37" spans="2:31" ht="24" customHeight="1" x14ac:dyDescent="0.15">
      <c r="B37" s="240">
        <v>30</v>
      </c>
      <c r="C37" s="240" t="str">
        <f>IF('（様式２）男入力'!B42="","",'（様式２）男入力'!B42)</f>
        <v/>
      </c>
      <c r="D37" s="240" t="str">
        <f>IF('（様式２）男入力'!C42="","",'（様式２）男入力'!C42)</f>
        <v/>
      </c>
      <c r="E37" s="240" t="str">
        <f>IF('（様式２）男入力'!F42="","",'（様式２）男入力'!F42)</f>
        <v/>
      </c>
      <c r="F37" s="242" t="str">
        <f>IF(OR('（様式２）男入力'!$G42=F$7,'（様式２）男入力'!$I42=F$7),"●","")</f>
        <v/>
      </c>
      <c r="G37" s="242" t="str">
        <f>IF(OR('（様式２）男入力'!$G42=G$7,'（様式２）男入力'!$I42=G$7),"●","")</f>
        <v/>
      </c>
      <c r="H37" s="242" t="str">
        <f>IF(OR('（様式２）男入力'!$G42=H$7,'（様式２）男入力'!$I42=H$7),"●","")</f>
        <v/>
      </c>
      <c r="I37" s="242" t="str">
        <f>IF(OR('（様式２）男入力'!$G42=I$7,'（様式２）男入力'!$I42=I$7),"●","")</f>
        <v/>
      </c>
      <c r="J37" s="242" t="str">
        <f>IF(OR('（様式２）男入力'!$G42=J$7,'（様式２）男入力'!$I42=J$7),"●","")</f>
        <v/>
      </c>
      <c r="K37" s="242" t="str">
        <f>IF(OR('（様式２）男入力'!$G42=K$7,'（様式２）男入力'!$I42=K$7),"●","")</f>
        <v/>
      </c>
      <c r="L37" s="242" t="str">
        <f>IF(OR('（様式２）男入力'!$G42=L$7,'（様式２）男入力'!$I42=L$7),"●","")</f>
        <v/>
      </c>
      <c r="M37" s="242" t="str">
        <f>IF(OR('（様式２）男入力'!$G42=M$7,'（様式２）男入力'!$I42=M$7),"●","")</f>
        <v/>
      </c>
      <c r="N37" s="242" t="str">
        <f>IF(OR('（様式２）男入力'!$G42=N$7,'（様式２）男入力'!$I42=N$7),"●","")</f>
        <v/>
      </c>
      <c r="O37" s="242" t="str">
        <f>IF(OR('（様式２）男入力'!$G42=O$7,'（様式２）男入力'!$I42=O$7),"●","")</f>
        <v/>
      </c>
      <c r="P37" s="242" t="str">
        <f>IF(OR('（様式２）男入力'!$G42=P$7,'（様式２）男入力'!$I42=P$7),"●","")</f>
        <v/>
      </c>
      <c r="Q37" s="242" t="str">
        <f>IF(OR('（様式２）男入力'!$G42=Q$7,'（様式２）男入力'!$I42=Q$7),"●","")</f>
        <v/>
      </c>
      <c r="R37" s="242" t="str">
        <f>IF(OR('（様式２）男入力'!$G42=R$7,'（様式２）男入力'!$I42=R$7),"●","")</f>
        <v/>
      </c>
      <c r="S37" s="242" t="str">
        <f>IF(OR('（様式２）男入力'!$G42=S$7,'（様式２）男入力'!$I42=S$7),"●","")</f>
        <v/>
      </c>
      <c r="T37" s="242" t="str">
        <f>IF(OR('（様式２）男入力'!$G42=T$7,'（様式２）男入力'!$I42=T$7),"●","")</f>
        <v/>
      </c>
      <c r="U37" s="242" t="str">
        <f>IF(OR('（様式２）男入力'!$G42=U$7,'（様式２）男入力'!$I42=U$7),"●","")</f>
        <v/>
      </c>
      <c r="V37" s="242" t="str">
        <f>IF(OR('（様式２）男入力'!$G42=V$7,'（様式２）男入力'!$I42=V$7),"●","")</f>
        <v/>
      </c>
      <c r="W37" s="242" t="str">
        <f>IF(OR('（様式２）男入力'!$G42=W$7,'（様式２）男入力'!$I42=W$7),"●","")</f>
        <v/>
      </c>
      <c r="X37" s="252" t="str">
        <f>IF('（様式２）男入力'!$M42="○","●","")</f>
        <v/>
      </c>
      <c r="Y37" s="352" t="str">
        <f>IF('（様式２）男入力'!$N42="○","●","")</f>
        <v/>
      </c>
      <c r="Z37" s="349" t="str">
        <f>IF(OR('（様式２）男入力'!$G42=Z$7,'（様式２）男入力'!$I42=Z$7,'（様式２）男入力'!$K42=Z$7),"●","")</f>
        <v/>
      </c>
      <c r="AA37" s="282" t="str">
        <f>IF(OR('（様式２）男入力'!$G42=AA$7,'（様式２）男入力'!$I42=AA$7,'（様式２）男入力'!$K42=AA$7),"●","")</f>
        <v/>
      </c>
      <c r="AB37" s="282" t="str">
        <f>IF(OR('（様式２）男入力'!$G42=AB$7,'（様式２）男入力'!$I42=AB$7,'（様式２）男入力'!$K42=AB$7),"●","")</f>
        <v/>
      </c>
      <c r="AC37" s="282" t="str">
        <f>IF(OR('（様式２）男入力'!$G42=AC$7,'（様式２）男入力'!$I42=AC$7,'（様式２）男入力'!$K42=AC$7),"●","")</f>
        <v/>
      </c>
      <c r="AD37" s="243" t="str">
        <f t="shared" si="0"/>
        <v/>
      </c>
      <c r="AE37" s="296" t="str">
        <f t="shared" si="1"/>
        <v/>
      </c>
    </row>
    <row r="38" spans="2:31" ht="24" customHeight="1" x14ac:dyDescent="0.15">
      <c r="B38" s="240">
        <v>31</v>
      </c>
      <c r="C38" s="240" t="str">
        <f>IF('（様式２）男入力'!B43="","",'（様式２）男入力'!B43)</f>
        <v/>
      </c>
      <c r="D38" s="240" t="str">
        <f>IF('（様式２）男入力'!C43="","",'（様式２）男入力'!C43)</f>
        <v/>
      </c>
      <c r="E38" s="240" t="str">
        <f>IF('（様式２）男入力'!F43="","",'（様式２）男入力'!F43)</f>
        <v/>
      </c>
      <c r="F38" s="242" t="str">
        <f>IF(OR('（様式２）男入力'!$G43=F$7,'（様式２）男入力'!$I43=F$7),"●","")</f>
        <v/>
      </c>
      <c r="G38" s="242" t="str">
        <f>IF(OR('（様式２）男入力'!$G43=G$7,'（様式２）男入力'!$I43=G$7),"●","")</f>
        <v/>
      </c>
      <c r="H38" s="242" t="str">
        <f>IF(OR('（様式２）男入力'!$G43=H$7,'（様式２）男入力'!$I43=H$7),"●","")</f>
        <v/>
      </c>
      <c r="I38" s="242" t="str">
        <f>IF(OR('（様式２）男入力'!$G43=I$7,'（様式２）男入力'!$I43=I$7),"●","")</f>
        <v/>
      </c>
      <c r="J38" s="242" t="str">
        <f>IF(OR('（様式２）男入力'!$G43=J$7,'（様式２）男入力'!$I43=J$7),"●","")</f>
        <v/>
      </c>
      <c r="K38" s="242" t="str">
        <f>IF(OR('（様式２）男入力'!$G43=K$7,'（様式２）男入力'!$I43=K$7),"●","")</f>
        <v/>
      </c>
      <c r="L38" s="242" t="str">
        <f>IF(OR('（様式２）男入力'!$G43=L$7,'（様式２）男入力'!$I43=L$7),"●","")</f>
        <v/>
      </c>
      <c r="M38" s="242" t="str">
        <f>IF(OR('（様式２）男入力'!$G43=M$7,'（様式２）男入力'!$I43=M$7),"●","")</f>
        <v/>
      </c>
      <c r="N38" s="242" t="str">
        <f>IF(OR('（様式２）男入力'!$G43=N$7,'（様式２）男入力'!$I43=N$7),"●","")</f>
        <v/>
      </c>
      <c r="O38" s="242" t="str">
        <f>IF(OR('（様式２）男入力'!$G43=O$7,'（様式２）男入力'!$I43=O$7),"●","")</f>
        <v/>
      </c>
      <c r="P38" s="242" t="str">
        <f>IF(OR('（様式２）男入力'!$G43=P$7,'（様式２）男入力'!$I43=P$7),"●","")</f>
        <v/>
      </c>
      <c r="Q38" s="242" t="str">
        <f>IF(OR('（様式２）男入力'!$G43=Q$7,'（様式２）男入力'!$I43=Q$7),"●","")</f>
        <v/>
      </c>
      <c r="R38" s="242" t="str">
        <f>IF(OR('（様式２）男入力'!$G43=R$7,'（様式２）男入力'!$I43=R$7),"●","")</f>
        <v/>
      </c>
      <c r="S38" s="242" t="str">
        <f>IF(OR('（様式２）男入力'!$G43=S$7,'（様式２）男入力'!$I43=S$7),"●","")</f>
        <v/>
      </c>
      <c r="T38" s="242" t="str">
        <f>IF(OR('（様式２）男入力'!$G43=T$7,'（様式２）男入力'!$I43=T$7),"●","")</f>
        <v/>
      </c>
      <c r="U38" s="242" t="str">
        <f>IF(OR('（様式２）男入力'!$G43=U$7,'（様式２）男入力'!$I43=U$7),"●","")</f>
        <v/>
      </c>
      <c r="V38" s="242" t="str">
        <f>IF(OR('（様式２）男入力'!$G43=V$7,'（様式２）男入力'!$I43=V$7),"●","")</f>
        <v/>
      </c>
      <c r="W38" s="242" t="str">
        <f>IF(OR('（様式２）男入力'!$G43=W$7,'（様式２）男入力'!$I43=W$7),"●","")</f>
        <v/>
      </c>
      <c r="X38" s="252" t="str">
        <f>IF('（様式２）男入力'!$M43="○","●","")</f>
        <v/>
      </c>
      <c r="Y38" s="352" t="str">
        <f>IF('（様式２）男入力'!$N43="○","●","")</f>
        <v/>
      </c>
      <c r="Z38" s="349" t="str">
        <f>IF(OR('（様式２）男入力'!$G43=Z$7,'（様式２）男入力'!$I43=Z$7,'（様式２）男入力'!$K43=Z$7),"●","")</f>
        <v/>
      </c>
      <c r="AA38" s="282" t="str">
        <f>IF(OR('（様式２）男入力'!$G43=AA$7,'（様式２）男入力'!$I43=AA$7,'（様式２）男入力'!$K43=AA$7),"●","")</f>
        <v/>
      </c>
      <c r="AB38" s="282" t="str">
        <f>IF(OR('（様式２）男入力'!$G43=AB$7,'（様式２）男入力'!$I43=AB$7,'（様式２）男入力'!$K43=AB$7),"●","")</f>
        <v/>
      </c>
      <c r="AC38" s="282" t="str">
        <f>IF(OR('（様式２）男入力'!$G43=AC$7,'（様式２）男入力'!$I43=AC$7,'（様式２）男入力'!$K43=AC$7),"●","")</f>
        <v/>
      </c>
      <c r="AD38" s="243" t="str">
        <f t="shared" si="0"/>
        <v/>
      </c>
      <c r="AE38" s="296" t="str">
        <f t="shared" si="1"/>
        <v/>
      </c>
    </row>
    <row r="39" spans="2:31" ht="24" customHeight="1" x14ac:dyDescent="0.15">
      <c r="B39" s="240">
        <v>32</v>
      </c>
      <c r="C39" s="240" t="str">
        <f>IF('（様式２）男入力'!B44="","",'（様式２）男入力'!B44)</f>
        <v/>
      </c>
      <c r="D39" s="240" t="str">
        <f>IF('（様式２）男入力'!C44="","",'（様式２）男入力'!C44)</f>
        <v/>
      </c>
      <c r="E39" s="240" t="str">
        <f>IF('（様式２）男入力'!F44="","",'（様式２）男入力'!F44)</f>
        <v/>
      </c>
      <c r="F39" s="242" t="str">
        <f>IF(OR('（様式２）男入力'!$G44=F$7,'（様式２）男入力'!$I44=F$7),"●","")</f>
        <v/>
      </c>
      <c r="G39" s="242" t="str">
        <f>IF(OR('（様式２）男入力'!$G44=G$7,'（様式２）男入力'!$I44=G$7),"●","")</f>
        <v/>
      </c>
      <c r="H39" s="242" t="str">
        <f>IF(OR('（様式２）男入力'!$G44=H$7,'（様式２）男入力'!$I44=H$7),"●","")</f>
        <v/>
      </c>
      <c r="I39" s="242" t="str">
        <f>IF(OR('（様式２）男入力'!$G44=I$7,'（様式２）男入力'!$I44=I$7),"●","")</f>
        <v/>
      </c>
      <c r="J39" s="242" t="str">
        <f>IF(OR('（様式２）男入力'!$G44=J$7,'（様式２）男入力'!$I44=J$7),"●","")</f>
        <v/>
      </c>
      <c r="K39" s="242" t="str">
        <f>IF(OR('（様式２）男入力'!$G44=K$7,'（様式２）男入力'!$I44=K$7),"●","")</f>
        <v/>
      </c>
      <c r="L39" s="242" t="str">
        <f>IF(OR('（様式２）男入力'!$G44=L$7,'（様式２）男入力'!$I44=L$7),"●","")</f>
        <v/>
      </c>
      <c r="M39" s="242" t="str">
        <f>IF(OR('（様式２）男入力'!$G44=M$7,'（様式２）男入力'!$I44=M$7),"●","")</f>
        <v/>
      </c>
      <c r="N39" s="242" t="str">
        <f>IF(OR('（様式２）男入力'!$G44=N$7,'（様式２）男入力'!$I44=N$7),"●","")</f>
        <v/>
      </c>
      <c r="O39" s="242" t="str">
        <f>IF(OR('（様式２）男入力'!$G44=O$7,'（様式２）男入力'!$I44=O$7),"●","")</f>
        <v/>
      </c>
      <c r="P39" s="242" t="str">
        <f>IF(OR('（様式２）男入力'!$G44=P$7,'（様式２）男入力'!$I44=P$7),"●","")</f>
        <v/>
      </c>
      <c r="Q39" s="242" t="str">
        <f>IF(OR('（様式２）男入力'!$G44=Q$7,'（様式２）男入力'!$I44=Q$7),"●","")</f>
        <v/>
      </c>
      <c r="R39" s="242" t="str">
        <f>IF(OR('（様式２）男入力'!$G44=R$7,'（様式２）男入力'!$I44=R$7),"●","")</f>
        <v/>
      </c>
      <c r="S39" s="242" t="str">
        <f>IF(OR('（様式２）男入力'!$G44=S$7,'（様式２）男入力'!$I44=S$7),"●","")</f>
        <v/>
      </c>
      <c r="T39" s="242" t="str">
        <f>IF(OR('（様式２）男入力'!$G44=T$7,'（様式２）男入力'!$I44=T$7),"●","")</f>
        <v/>
      </c>
      <c r="U39" s="242" t="str">
        <f>IF(OR('（様式２）男入力'!$G44=U$7,'（様式２）男入力'!$I44=U$7),"●","")</f>
        <v/>
      </c>
      <c r="V39" s="242" t="str">
        <f>IF(OR('（様式２）男入力'!$G44=V$7,'（様式２）男入力'!$I44=V$7),"●","")</f>
        <v/>
      </c>
      <c r="W39" s="242" t="str">
        <f>IF(OR('（様式２）男入力'!$G44=W$7,'（様式２）男入力'!$I44=W$7),"●","")</f>
        <v/>
      </c>
      <c r="X39" s="252" t="str">
        <f>IF('（様式２）男入力'!$M44="○","●","")</f>
        <v/>
      </c>
      <c r="Y39" s="352" t="str">
        <f>IF('（様式２）男入力'!$N44="○","●","")</f>
        <v/>
      </c>
      <c r="Z39" s="349" t="str">
        <f>IF(OR('（様式２）男入力'!$G44=Z$7,'（様式２）男入力'!$I44=Z$7,'（様式２）男入力'!$K44=Z$7),"●","")</f>
        <v/>
      </c>
      <c r="AA39" s="282" t="str">
        <f>IF(OR('（様式２）男入力'!$G44=AA$7,'（様式２）男入力'!$I44=AA$7,'（様式２）男入力'!$K44=AA$7),"●","")</f>
        <v/>
      </c>
      <c r="AB39" s="282" t="str">
        <f>IF(OR('（様式２）男入力'!$G44=AB$7,'（様式２）男入力'!$I44=AB$7,'（様式２）男入力'!$K44=AB$7),"●","")</f>
        <v/>
      </c>
      <c r="AC39" s="282" t="str">
        <f>IF(OR('（様式２）男入力'!$G44=AC$7,'（様式２）男入力'!$I44=AC$7,'（様式２）男入力'!$K44=AC$7),"●","")</f>
        <v/>
      </c>
      <c r="AD39" s="243" t="str">
        <f t="shared" si="0"/>
        <v/>
      </c>
      <c r="AE39" s="296" t="str">
        <f t="shared" si="1"/>
        <v/>
      </c>
    </row>
    <row r="40" spans="2:31" ht="24" customHeight="1" x14ac:dyDescent="0.15">
      <c r="B40" s="240">
        <v>33</v>
      </c>
      <c r="C40" s="240" t="str">
        <f>IF('（様式２）男入力'!B45="","",'（様式２）男入力'!B45)</f>
        <v/>
      </c>
      <c r="D40" s="240" t="str">
        <f>IF('（様式２）男入力'!C45="","",'（様式２）男入力'!C45)</f>
        <v/>
      </c>
      <c r="E40" s="240" t="str">
        <f>IF('（様式２）男入力'!F45="","",'（様式２）男入力'!F45)</f>
        <v/>
      </c>
      <c r="F40" s="242" t="str">
        <f>IF(OR('（様式２）男入力'!$G45=F$7,'（様式２）男入力'!$I45=F$7),"●","")</f>
        <v/>
      </c>
      <c r="G40" s="242" t="str">
        <f>IF(OR('（様式２）男入力'!$G45=G$7,'（様式２）男入力'!$I45=G$7),"●","")</f>
        <v/>
      </c>
      <c r="H40" s="242" t="str">
        <f>IF(OR('（様式２）男入力'!$G45=H$7,'（様式２）男入力'!$I45=H$7),"●","")</f>
        <v/>
      </c>
      <c r="I40" s="242" t="str">
        <f>IF(OR('（様式２）男入力'!$G45=I$7,'（様式２）男入力'!$I45=I$7),"●","")</f>
        <v/>
      </c>
      <c r="J40" s="242" t="str">
        <f>IF(OR('（様式２）男入力'!$G45=J$7,'（様式２）男入力'!$I45=J$7),"●","")</f>
        <v/>
      </c>
      <c r="K40" s="242" t="str">
        <f>IF(OR('（様式２）男入力'!$G45=K$7,'（様式２）男入力'!$I45=K$7),"●","")</f>
        <v/>
      </c>
      <c r="L40" s="242" t="str">
        <f>IF(OR('（様式２）男入力'!$G45=L$7,'（様式２）男入力'!$I45=L$7),"●","")</f>
        <v/>
      </c>
      <c r="M40" s="242" t="str">
        <f>IF(OR('（様式２）男入力'!$G45=M$7,'（様式２）男入力'!$I45=M$7),"●","")</f>
        <v/>
      </c>
      <c r="N40" s="242" t="str">
        <f>IF(OR('（様式２）男入力'!$G45=N$7,'（様式２）男入力'!$I45=N$7),"●","")</f>
        <v/>
      </c>
      <c r="O40" s="242" t="str">
        <f>IF(OR('（様式２）男入力'!$G45=O$7,'（様式２）男入力'!$I45=O$7),"●","")</f>
        <v/>
      </c>
      <c r="P40" s="242" t="str">
        <f>IF(OR('（様式２）男入力'!$G45=P$7,'（様式２）男入力'!$I45=P$7),"●","")</f>
        <v/>
      </c>
      <c r="Q40" s="242" t="str">
        <f>IF(OR('（様式２）男入力'!$G45=Q$7,'（様式２）男入力'!$I45=Q$7),"●","")</f>
        <v/>
      </c>
      <c r="R40" s="242" t="str">
        <f>IF(OR('（様式２）男入力'!$G45=R$7,'（様式２）男入力'!$I45=R$7),"●","")</f>
        <v/>
      </c>
      <c r="S40" s="242" t="str">
        <f>IF(OR('（様式２）男入力'!$G45=S$7,'（様式２）男入力'!$I45=S$7),"●","")</f>
        <v/>
      </c>
      <c r="T40" s="242" t="str">
        <f>IF(OR('（様式２）男入力'!$G45=T$7,'（様式２）男入力'!$I45=T$7),"●","")</f>
        <v/>
      </c>
      <c r="U40" s="242" t="str">
        <f>IF(OR('（様式２）男入力'!$G45=U$7,'（様式２）男入力'!$I45=U$7),"●","")</f>
        <v/>
      </c>
      <c r="V40" s="242" t="str">
        <f>IF(OR('（様式２）男入力'!$G45=V$7,'（様式２）男入力'!$I45=V$7),"●","")</f>
        <v/>
      </c>
      <c r="W40" s="242" t="str">
        <f>IF(OR('（様式２）男入力'!$G45=W$7,'（様式２）男入力'!$I45=W$7),"●","")</f>
        <v/>
      </c>
      <c r="X40" s="252" t="str">
        <f>IF('（様式２）男入力'!$M45="○","●","")</f>
        <v/>
      </c>
      <c r="Y40" s="352" t="str">
        <f>IF('（様式２）男入力'!$N45="○","●","")</f>
        <v/>
      </c>
      <c r="Z40" s="349" t="str">
        <f>IF(OR('（様式２）男入力'!$G45=Z$7,'（様式２）男入力'!$I45=Z$7,'（様式２）男入力'!$K45=Z$7),"●","")</f>
        <v/>
      </c>
      <c r="AA40" s="282" t="str">
        <f>IF(OR('（様式２）男入力'!$G45=AA$7,'（様式２）男入力'!$I45=AA$7,'（様式２）男入力'!$K45=AA$7),"●","")</f>
        <v/>
      </c>
      <c r="AB40" s="282" t="str">
        <f>IF(OR('（様式２）男入力'!$G45=AB$7,'（様式２）男入力'!$I45=AB$7,'（様式２）男入力'!$K45=AB$7),"●","")</f>
        <v/>
      </c>
      <c r="AC40" s="282" t="str">
        <f>IF(OR('（様式２）男入力'!$G45=AC$7,'（様式２）男入力'!$I45=AC$7,'（様式２）男入力'!$K45=AC$7),"●","")</f>
        <v/>
      </c>
      <c r="AD40" s="243" t="str">
        <f t="shared" si="0"/>
        <v/>
      </c>
      <c r="AE40" s="296" t="str">
        <f t="shared" si="1"/>
        <v/>
      </c>
    </row>
    <row r="41" spans="2:31" ht="24" customHeight="1" x14ac:dyDescent="0.15">
      <c r="B41" s="240">
        <v>34</v>
      </c>
      <c r="C41" s="240" t="str">
        <f>IF('（様式２）男入力'!B46="","",'（様式２）男入力'!B46)</f>
        <v/>
      </c>
      <c r="D41" s="240" t="str">
        <f>IF('（様式２）男入力'!C46="","",'（様式２）男入力'!C46)</f>
        <v/>
      </c>
      <c r="E41" s="240" t="str">
        <f>IF('（様式２）男入力'!F46="","",'（様式２）男入力'!F46)</f>
        <v/>
      </c>
      <c r="F41" s="242" t="str">
        <f>IF(OR('（様式２）男入力'!$G46=F$7,'（様式２）男入力'!$I46=F$7),"●","")</f>
        <v/>
      </c>
      <c r="G41" s="242" t="str">
        <f>IF(OR('（様式２）男入力'!$G46=G$7,'（様式２）男入力'!$I46=G$7),"●","")</f>
        <v/>
      </c>
      <c r="H41" s="242" t="str">
        <f>IF(OR('（様式２）男入力'!$G46=H$7,'（様式２）男入力'!$I46=H$7),"●","")</f>
        <v/>
      </c>
      <c r="I41" s="242" t="str">
        <f>IF(OR('（様式２）男入力'!$G46=I$7,'（様式２）男入力'!$I46=I$7),"●","")</f>
        <v/>
      </c>
      <c r="J41" s="242" t="str">
        <f>IF(OR('（様式２）男入力'!$G46=J$7,'（様式２）男入力'!$I46=J$7),"●","")</f>
        <v/>
      </c>
      <c r="K41" s="242" t="str">
        <f>IF(OR('（様式２）男入力'!$G46=K$7,'（様式２）男入力'!$I46=K$7),"●","")</f>
        <v/>
      </c>
      <c r="L41" s="242" t="str">
        <f>IF(OR('（様式２）男入力'!$G46=L$7,'（様式２）男入力'!$I46=L$7),"●","")</f>
        <v/>
      </c>
      <c r="M41" s="242" t="str">
        <f>IF(OR('（様式２）男入力'!$G46=M$7,'（様式２）男入力'!$I46=M$7),"●","")</f>
        <v/>
      </c>
      <c r="N41" s="242" t="str">
        <f>IF(OR('（様式２）男入力'!$G46=N$7,'（様式２）男入力'!$I46=N$7),"●","")</f>
        <v/>
      </c>
      <c r="O41" s="242" t="str">
        <f>IF(OR('（様式２）男入力'!$G46=O$7,'（様式２）男入力'!$I46=O$7),"●","")</f>
        <v/>
      </c>
      <c r="P41" s="242" t="str">
        <f>IF(OR('（様式２）男入力'!$G46=P$7,'（様式２）男入力'!$I46=P$7),"●","")</f>
        <v/>
      </c>
      <c r="Q41" s="242" t="str">
        <f>IF(OR('（様式２）男入力'!$G46=Q$7,'（様式２）男入力'!$I46=Q$7),"●","")</f>
        <v/>
      </c>
      <c r="R41" s="242" t="str">
        <f>IF(OR('（様式２）男入力'!$G46=R$7,'（様式２）男入力'!$I46=R$7),"●","")</f>
        <v/>
      </c>
      <c r="S41" s="242" t="str">
        <f>IF(OR('（様式２）男入力'!$G46=S$7,'（様式２）男入力'!$I46=S$7),"●","")</f>
        <v/>
      </c>
      <c r="T41" s="242" t="str">
        <f>IF(OR('（様式２）男入力'!$G46=T$7,'（様式２）男入力'!$I46=T$7),"●","")</f>
        <v/>
      </c>
      <c r="U41" s="242" t="str">
        <f>IF(OR('（様式２）男入力'!$G46=U$7,'（様式２）男入力'!$I46=U$7),"●","")</f>
        <v/>
      </c>
      <c r="V41" s="242" t="str">
        <f>IF(OR('（様式２）男入力'!$G46=V$7,'（様式２）男入力'!$I46=V$7),"●","")</f>
        <v/>
      </c>
      <c r="W41" s="242" t="str">
        <f>IF(OR('（様式２）男入力'!$G46=W$7,'（様式２）男入力'!$I46=W$7),"●","")</f>
        <v/>
      </c>
      <c r="X41" s="252" t="str">
        <f>IF('（様式２）男入力'!$M46="○","●","")</f>
        <v/>
      </c>
      <c r="Y41" s="352" t="str">
        <f>IF('（様式２）男入力'!$N46="○","●","")</f>
        <v/>
      </c>
      <c r="Z41" s="349" t="str">
        <f>IF(OR('（様式２）男入力'!$G46=Z$7,'（様式２）男入力'!$I46=Z$7,'（様式２）男入力'!$K46=Z$7),"●","")</f>
        <v/>
      </c>
      <c r="AA41" s="282" t="str">
        <f>IF(OR('（様式２）男入力'!$G46=AA$7,'（様式２）男入力'!$I46=AA$7,'（様式２）男入力'!$K46=AA$7),"●","")</f>
        <v/>
      </c>
      <c r="AB41" s="282" t="str">
        <f>IF(OR('（様式２）男入力'!$G46=AB$7,'（様式２）男入力'!$I46=AB$7,'（様式２）男入力'!$K46=AB$7),"●","")</f>
        <v/>
      </c>
      <c r="AC41" s="282" t="str">
        <f>IF(OR('（様式２）男入力'!$G46=AC$7,'（様式２）男入力'!$I46=AC$7,'（様式２）男入力'!$K46=AC$7),"●","")</f>
        <v/>
      </c>
      <c r="AD41" s="243" t="str">
        <f t="shared" si="0"/>
        <v/>
      </c>
      <c r="AE41" s="296" t="str">
        <f t="shared" si="1"/>
        <v/>
      </c>
    </row>
    <row r="42" spans="2:31" ht="24" customHeight="1" x14ac:dyDescent="0.15">
      <c r="B42" s="240">
        <v>35</v>
      </c>
      <c r="C42" s="240" t="str">
        <f>IF('（様式２）男入力'!B47="","",'（様式２）男入力'!B47)</f>
        <v/>
      </c>
      <c r="D42" s="240" t="str">
        <f>IF('（様式２）男入力'!C47="","",'（様式２）男入力'!C47)</f>
        <v/>
      </c>
      <c r="E42" s="240" t="str">
        <f>IF('（様式２）男入力'!F47="","",'（様式２）男入力'!F47)</f>
        <v/>
      </c>
      <c r="F42" s="242" t="str">
        <f>IF(OR('（様式２）男入力'!$G47=F$7,'（様式２）男入力'!$I47=F$7),"●","")</f>
        <v/>
      </c>
      <c r="G42" s="242" t="str">
        <f>IF(OR('（様式２）男入力'!$G47=G$7,'（様式２）男入力'!$I47=G$7),"●","")</f>
        <v/>
      </c>
      <c r="H42" s="242" t="str">
        <f>IF(OR('（様式２）男入力'!$G47=H$7,'（様式２）男入力'!$I47=H$7),"●","")</f>
        <v/>
      </c>
      <c r="I42" s="242" t="str">
        <f>IF(OR('（様式２）男入力'!$G47=I$7,'（様式２）男入力'!$I47=I$7),"●","")</f>
        <v/>
      </c>
      <c r="J42" s="242" t="str">
        <f>IF(OR('（様式２）男入力'!$G47=J$7,'（様式２）男入力'!$I47=J$7),"●","")</f>
        <v/>
      </c>
      <c r="K42" s="242" t="str">
        <f>IF(OR('（様式２）男入力'!$G47=K$7,'（様式２）男入力'!$I47=K$7),"●","")</f>
        <v/>
      </c>
      <c r="L42" s="242" t="str">
        <f>IF(OR('（様式２）男入力'!$G47=L$7,'（様式２）男入力'!$I47=L$7),"●","")</f>
        <v/>
      </c>
      <c r="M42" s="242" t="str">
        <f>IF(OR('（様式２）男入力'!$G47=M$7,'（様式２）男入力'!$I47=M$7),"●","")</f>
        <v/>
      </c>
      <c r="N42" s="242" t="str">
        <f>IF(OR('（様式２）男入力'!$G47=N$7,'（様式２）男入力'!$I47=N$7),"●","")</f>
        <v/>
      </c>
      <c r="O42" s="242" t="str">
        <f>IF(OR('（様式２）男入力'!$G47=O$7,'（様式２）男入力'!$I47=O$7),"●","")</f>
        <v/>
      </c>
      <c r="P42" s="242" t="str">
        <f>IF(OR('（様式２）男入力'!$G47=P$7,'（様式２）男入力'!$I47=P$7),"●","")</f>
        <v/>
      </c>
      <c r="Q42" s="242" t="str">
        <f>IF(OR('（様式２）男入力'!$G47=Q$7,'（様式２）男入力'!$I47=Q$7),"●","")</f>
        <v/>
      </c>
      <c r="R42" s="242" t="str">
        <f>IF(OR('（様式２）男入力'!$G47=R$7,'（様式２）男入力'!$I47=R$7),"●","")</f>
        <v/>
      </c>
      <c r="S42" s="242" t="str">
        <f>IF(OR('（様式２）男入力'!$G47=S$7,'（様式２）男入力'!$I47=S$7),"●","")</f>
        <v/>
      </c>
      <c r="T42" s="242" t="str">
        <f>IF(OR('（様式２）男入力'!$G47=T$7,'（様式２）男入力'!$I47=T$7),"●","")</f>
        <v/>
      </c>
      <c r="U42" s="242" t="str">
        <f>IF(OR('（様式２）男入力'!$G47=U$7,'（様式２）男入力'!$I47=U$7),"●","")</f>
        <v/>
      </c>
      <c r="V42" s="242" t="str">
        <f>IF(OR('（様式２）男入力'!$G47=V$7,'（様式２）男入力'!$I47=V$7),"●","")</f>
        <v/>
      </c>
      <c r="W42" s="242" t="str">
        <f>IF(OR('（様式２）男入力'!$G47=W$7,'（様式２）男入力'!$I47=W$7),"●","")</f>
        <v/>
      </c>
      <c r="X42" s="252" t="str">
        <f>IF('（様式２）男入力'!$M47="○","●","")</f>
        <v/>
      </c>
      <c r="Y42" s="352" t="str">
        <f>IF('（様式２）男入力'!$N47="○","●","")</f>
        <v/>
      </c>
      <c r="Z42" s="349" t="str">
        <f>IF(OR('（様式２）男入力'!$G47=Z$7,'（様式２）男入力'!$I47=Z$7,'（様式２）男入力'!$K47=Z$7),"●","")</f>
        <v/>
      </c>
      <c r="AA42" s="282" t="str">
        <f>IF(OR('（様式２）男入力'!$G47=AA$7,'（様式２）男入力'!$I47=AA$7,'（様式２）男入力'!$K47=AA$7),"●","")</f>
        <v/>
      </c>
      <c r="AB42" s="282" t="str">
        <f>IF(OR('（様式２）男入力'!$G47=AB$7,'（様式２）男入力'!$I47=AB$7,'（様式２）男入力'!$K47=AB$7),"●","")</f>
        <v/>
      </c>
      <c r="AC42" s="282" t="str">
        <f>IF(OR('（様式２）男入力'!$G47=AC$7,'（様式２）男入力'!$I47=AC$7,'（様式２）男入力'!$K47=AC$7),"●","")</f>
        <v/>
      </c>
      <c r="AD42" s="243" t="str">
        <f t="shared" si="0"/>
        <v/>
      </c>
      <c r="AE42" s="296" t="str">
        <f t="shared" si="1"/>
        <v/>
      </c>
    </row>
    <row r="43" spans="2:31" s="243" customFormat="1" ht="18" customHeight="1" x14ac:dyDescent="0.15">
      <c r="B43" s="299"/>
      <c r="C43" s="301"/>
      <c r="D43" s="301"/>
      <c r="E43" s="300" t="s">
        <v>640</v>
      </c>
      <c r="F43" s="297">
        <f t="shared" ref="F43:W43" si="2">COUNTIF(F8:F42,"●")</f>
        <v>0</v>
      </c>
      <c r="G43" s="297">
        <f t="shared" si="2"/>
        <v>0</v>
      </c>
      <c r="H43" s="297">
        <f t="shared" si="2"/>
        <v>0</v>
      </c>
      <c r="I43" s="297">
        <f t="shared" si="2"/>
        <v>0</v>
      </c>
      <c r="J43" s="297">
        <f t="shared" si="2"/>
        <v>0</v>
      </c>
      <c r="K43" s="297">
        <f t="shared" si="2"/>
        <v>0</v>
      </c>
      <c r="L43" s="297">
        <f t="shared" si="2"/>
        <v>0</v>
      </c>
      <c r="M43" s="297">
        <f t="shared" si="2"/>
        <v>0</v>
      </c>
      <c r="N43" s="297">
        <f t="shared" si="2"/>
        <v>0</v>
      </c>
      <c r="O43" s="297">
        <f t="shared" si="2"/>
        <v>0</v>
      </c>
      <c r="P43" s="297">
        <f t="shared" si="2"/>
        <v>0</v>
      </c>
      <c r="Q43" s="297">
        <f t="shared" si="2"/>
        <v>0</v>
      </c>
      <c r="R43" s="297">
        <f t="shared" si="2"/>
        <v>0</v>
      </c>
      <c r="S43" s="297">
        <f t="shared" si="2"/>
        <v>0</v>
      </c>
      <c r="T43" s="297">
        <f t="shared" si="2"/>
        <v>0</v>
      </c>
      <c r="U43" s="297">
        <f t="shared" si="2"/>
        <v>0</v>
      </c>
      <c r="V43" s="297">
        <f t="shared" si="2"/>
        <v>0</v>
      </c>
      <c r="W43" s="297">
        <f t="shared" si="2"/>
        <v>0</v>
      </c>
      <c r="X43" s="346">
        <f>COUNTIF(X8:X42,"●")</f>
        <v>0</v>
      </c>
      <c r="Y43" s="353">
        <f>COUNTIF(Y8:Y42,"●")</f>
        <v>0</v>
      </c>
      <c r="Z43" s="359">
        <f>COUNTIF(Z8:Z42,"●")</f>
        <v>0</v>
      </c>
      <c r="AA43" s="345">
        <f t="shared" ref="AA43:AC43" si="3">COUNTIF(AA8:AA42,"●")</f>
        <v>0</v>
      </c>
      <c r="AB43" s="345">
        <f t="shared" si="3"/>
        <v>0</v>
      </c>
      <c r="AC43" s="345">
        <f t="shared" si="3"/>
        <v>0</v>
      </c>
    </row>
    <row r="44" spans="2:31" s="243" customFormat="1" ht="18" hidden="1" customHeight="1" x14ac:dyDescent="0.15">
      <c r="B44" s="299"/>
      <c r="C44" s="301"/>
      <c r="D44" s="301"/>
      <c r="E44" s="300" t="s">
        <v>401</v>
      </c>
      <c r="F44" s="297">
        <f>COUNTIF(F8:F42,"OP")</f>
        <v>0</v>
      </c>
      <c r="G44" s="297">
        <f t="shared" ref="G44:Y44" si="4">COUNTIF(G8:G42,"OP")</f>
        <v>0</v>
      </c>
      <c r="H44" s="297">
        <f t="shared" si="4"/>
        <v>0</v>
      </c>
      <c r="I44" s="297">
        <f t="shared" si="4"/>
        <v>0</v>
      </c>
      <c r="J44" s="297">
        <f t="shared" si="4"/>
        <v>0</v>
      </c>
      <c r="K44" s="297">
        <f t="shared" si="4"/>
        <v>0</v>
      </c>
      <c r="L44" s="297">
        <f t="shared" si="4"/>
        <v>0</v>
      </c>
      <c r="M44" s="297">
        <f t="shared" si="4"/>
        <v>0</v>
      </c>
      <c r="N44" s="297">
        <f t="shared" si="4"/>
        <v>0</v>
      </c>
      <c r="O44" s="298"/>
      <c r="P44" s="298"/>
      <c r="Q44" s="298"/>
      <c r="R44" s="297">
        <f t="shared" si="4"/>
        <v>0</v>
      </c>
      <c r="S44" s="297">
        <f t="shared" si="4"/>
        <v>0</v>
      </c>
      <c r="T44" s="297">
        <f t="shared" si="4"/>
        <v>0</v>
      </c>
      <c r="U44" s="297">
        <f t="shared" si="4"/>
        <v>0</v>
      </c>
      <c r="V44" s="297">
        <f t="shared" si="4"/>
        <v>0</v>
      </c>
      <c r="W44" s="297">
        <f t="shared" si="4"/>
        <v>0</v>
      </c>
      <c r="X44" s="298"/>
      <c r="Y44" s="297">
        <f t="shared" si="4"/>
        <v>0</v>
      </c>
      <c r="Z44" s="283"/>
      <c r="AA44" s="283"/>
      <c r="AB44" s="283"/>
      <c r="AC44" s="283"/>
    </row>
    <row r="45" spans="2:31" x14ac:dyDescent="0.15">
      <c r="B45" s="244" t="s">
        <v>70</v>
      </c>
      <c r="C45" s="383" t="s">
        <v>71</v>
      </c>
      <c r="D45" s="383"/>
      <c r="E45" s="383"/>
      <c r="F45" s="383"/>
      <c r="G45" s="383"/>
      <c r="H45" s="383"/>
      <c r="I45" s="383"/>
      <c r="J45" s="383"/>
      <c r="K45" s="383"/>
      <c r="L45" s="383"/>
      <c r="M45" s="383"/>
      <c r="N45" s="383"/>
      <c r="O45" s="383"/>
      <c r="P45" s="383"/>
      <c r="Q45" s="383"/>
      <c r="R45" s="383"/>
      <c r="S45" s="383"/>
      <c r="T45" s="383"/>
      <c r="U45" s="383"/>
      <c r="V45" s="383"/>
      <c r="W45" s="383"/>
      <c r="X45" s="383"/>
      <c r="Y45" s="383"/>
      <c r="Z45" s="383"/>
      <c r="AA45" s="383"/>
      <c r="AB45" s="383"/>
      <c r="AC45" s="383"/>
    </row>
    <row r="46" spans="2:31" x14ac:dyDescent="0.15">
      <c r="C46" s="383" t="s">
        <v>159</v>
      </c>
      <c r="D46" s="383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383"/>
      <c r="P46" s="383"/>
      <c r="Q46" s="383"/>
      <c r="R46" s="383"/>
      <c r="S46" s="383"/>
      <c r="T46" s="383"/>
      <c r="U46" s="383"/>
      <c r="V46" s="383"/>
      <c r="W46" s="383"/>
      <c r="X46" s="383"/>
      <c r="Y46" s="383"/>
      <c r="Z46" s="383"/>
      <c r="AA46" s="383"/>
      <c r="AB46" s="383"/>
      <c r="AC46" s="383"/>
    </row>
    <row r="47" spans="2:31" x14ac:dyDescent="0.15">
      <c r="C47" s="383" t="s">
        <v>72</v>
      </c>
      <c r="D47" s="383"/>
      <c r="E47" s="383"/>
      <c r="F47" s="383"/>
      <c r="G47" s="383"/>
      <c r="H47" s="383"/>
      <c r="I47" s="383"/>
      <c r="J47" s="383"/>
      <c r="K47" s="383"/>
      <c r="L47" s="383"/>
      <c r="M47" s="383"/>
      <c r="N47" s="383"/>
      <c r="O47" s="383"/>
      <c r="P47" s="383"/>
      <c r="Q47" s="383"/>
      <c r="R47" s="383"/>
      <c r="S47" s="383"/>
      <c r="T47" s="383"/>
      <c r="U47" s="383"/>
      <c r="V47" s="383"/>
      <c r="W47" s="383"/>
      <c r="X47" s="383"/>
      <c r="Y47" s="383"/>
      <c r="Z47" s="383"/>
      <c r="AA47" s="383"/>
      <c r="AB47" s="383"/>
      <c r="AC47" s="383"/>
    </row>
    <row r="49" spans="29:29" x14ac:dyDescent="0.15">
      <c r="AC49" s="245"/>
    </row>
  </sheetData>
  <sheetProtection sheet="1" selectLockedCells="1" selectUnlockedCells="1"/>
  <mergeCells count="17">
    <mergeCell ref="C45:AC45"/>
    <mergeCell ref="C46:AC46"/>
    <mergeCell ref="C47:AC47"/>
    <mergeCell ref="B6:B7"/>
    <mergeCell ref="C6:C7"/>
    <mergeCell ref="D6:D7"/>
    <mergeCell ref="E6:E7"/>
    <mergeCell ref="D5:F5"/>
    <mergeCell ref="K5:Q5"/>
    <mergeCell ref="B1:AC1"/>
    <mergeCell ref="B2:AC2"/>
    <mergeCell ref="E3:X3"/>
    <mergeCell ref="AB3:AC3"/>
    <mergeCell ref="B5:C5"/>
    <mergeCell ref="G5:J5"/>
    <mergeCell ref="S5:T5"/>
    <mergeCell ref="U5:AC5"/>
  </mergeCells>
  <phoneticPr fontId="54"/>
  <conditionalFormatting sqref="D5">
    <cfRule type="expression" dxfId="16" priority="6" stopIfTrue="1">
      <formula>NOT(ISERROR(SEARCH("0",D5)))</formula>
    </cfRule>
  </conditionalFormatting>
  <conditionalFormatting sqref="K5 U5">
    <cfRule type="cellIs" dxfId="15" priority="7" stopIfTrue="1" operator="equal">
      <formula>0</formula>
    </cfRule>
  </conditionalFormatting>
  <conditionalFormatting sqref="R43:S43">
    <cfRule type="cellIs" dxfId="14" priority="9" stopIfTrue="1" operator="greaterThan">
      <formula>2</formula>
    </cfRule>
  </conditionalFormatting>
  <conditionalFormatting sqref="Z43">
    <cfRule type="cellIs" dxfId="13" priority="1" stopIfTrue="1" operator="greaterThanOrEqual">
      <formula>3</formula>
    </cfRule>
  </conditionalFormatting>
  <printOptions horizontalCentered="1"/>
  <pageMargins left="0.19685039370078741" right="0.19685039370078741" top="0.47244094488188981" bottom="0.19685039370078741" header="0.39370078740157483" footer="0.39370078740157483"/>
  <pageSetup paperSize="9" scale="7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AD47"/>
  <sheetViews>
    <sheetView view="pageBreakPreview" zoomScale="90" zoomScaleNormal="100" zoomScaleSheetLayoutView="90" workbookViewId="0">
      <selection activeCell="J9" sqref="J9"/>
    </sheetView>
  </sheetViews>
  <sheetFormatPr defaultColWidth="8.875" defaultRowHeight="12.75" x14ac:dyDescent="0.15"/>
  <cols>
    <col min="1" max="1" width="2.375" style="234" customWidth="1"/>
    <col min="2" max="2" width="3.625" style="234" bestFit="1" customWidth="1"/>
    <col min="3" max="3" width="7.625" style="234" customWidth="1"/>
    <col min="4" max="4" width="17.625" style="234" customWidth="1"/>
    <col min="5" max="5" width="4.75" style="234" customWidth="1"/>
    <col min="6" max="28" width="3.75" style="234" customWidth="1"/>
    <col min="29" max="29" width="2.75" style="243" customWidth="1"/>
    <col min="30" max="16384" width="8.875" style="234"/>
  </cols>
  <sheetData>
    <row r="1" spans="2:30" x14ac:dyDescent="0.15">
      <c r="B1" s="383" t="s">
        <v>44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</row>
    <row r="2" spans="2:30" ht="18.75" x14ac:dyDescent="0.15">
      <c r="B2" s="384" t="str">
        <f>'（様式１）男一覧'!B2:AC2</f>
        <v>第63回十勝高等学校新人陸上競技大会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</row>
    <row r="3" spans="2:30" ht="18.75" x14ac:dyDescent="0.15">
      <c r="C3" s="235"/>
      <c r="D3" s="235"/>
      <c r="E3" s="384" t="s">
        <v>45</v>
      </c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235"/>
      <c r="X3" s="235"/>
      <c r="Y3" s="235"/>
      <c r="Z3" s="235"/>
      <c r="AA3" s="384"/>
      <c r="AB3" s="384"/>
    </row>
    <row r="4" spans="2:30" ht="12.75" customHeight="1" x14ac:dyDescent="0.15"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</row>
    <row r="5" spans="2:30" ht="27" customHeight="1" x14ac:dyDescent="0.15">
      <c r="B5" s="385" t="s">
        <v>11</v>
      </c>
      <c r="C5" s="385"/>
      <c r="D5" s="394">
        <f>申込必要事項!D3</f>
        <v>0</v>
      </c>
      <c r="E5" s="395"/>
      <c r="F5" s="395"/>
      <c r="G5" s="385" t="s">
        <v>46</v>
      </c>
      <c r="H5" s="386"/>
      <c r="I5" s="386"/>
      <c r="J5" s="387"/>
      <c r="K5" s="394">
        <f>申込必要事項!D6</f>
        <v>0</v>
      </c>
      <c r="L5" s="395"/>
      <c r="M5" s="395"/>
      <c r="N5" s="395"/>
      <c r="O5" s="395"/>
      <c r="P5" s="395"/>
      <c r="Q5" s="238" t="s">
        <v>47</v>
      </c>
      <c r="R5" s="385" t="s">
        <v>169</v>
      </c>
      <c r="S5" s="387"/>
      <c r="T5" s="394">
        <f>申込必要事項!D7</f>
        <v>0</v>
      </c>
      <c r="U5" s="395"/>
      <c r="V5" s="395"/>
      <c r="W5" s="395"/>
      <c r="X5" s="395"/>
      <c r="Y5" s="395"/>
      <c r="Z5" s="395"/>
      <c r="AA5" s="395"/>
      <c r="AB5" s="396"/>
      <c r="AC5" s="294"/>
    </row>
    <row r="6" spans="2:30" x14ac:dyDescent="0.15">
      <c r="B6" s="388"/>
      <c r="C6" s="390" t="s">
        <v>48</v>
      </c>
      <c r="D6" s="390" t="s">
        <v>49</v>
      </c>
      <c r="E6" s="392" t="s">
        <v>50</v>
      </c>
      <c r="F6" s="239">
        <v>1</v>
      </c>
      <c r="G6" s="239">
        <v>2</v>
      </c>
      <c r="H6" s="239">
        <v>3</v>
      </c>
      <c r="I6" s="239">
        <v>4</v>
      </c>
      <c r="J6" s="239">
        <v>5</v>
      </c>
      <c r="K6" s="239">
        <v>6</v>
      </c>
      <c r="L6" s="239">
        <v>7</v>
      </c>
      <c r="M6" s="239">
        <v>8</v>
      </c>
      <c r="N6" s="239">
        <v>9</v>
      </c>
      <c r="O6" s="250">
        <v>10</v>
      </c>
      <c r="P6" s="250">
        <v>11</v>
      </c>
      <c r="Q6" s="239">
        <v>12</v>
      </c>
      <c r="R6" s="239">
        <v>13</v>
      </c>
      <c r="S6" s="239">
        <v>14</v>
      </c>
      <c r="T6" s="239">
        <v>15</v>
      </c>
      <c r="U6" s="239">
        <v>16</v>
      </c>
      <c r="V6" s="239">
        <v>17</v>
      </c>
      <c r="W6" s="239">
        <v>18</v>
      </c>
      <c r="X6" s="350">
        <v>19</v>
      </c>
      <c r="Y6" s="347">
        <v>20</v>
      </c>
      <c r="Z6" s="280">
        <v>21</v>
      </c>
      <c r="AA6" s="280">
        <v>22</v>
      </c>
      <c r="AB6" s="280">
        <v>23</v>
      </c>
    </row>
    <row r="7" spans="2:30" ht="90.75" x14ac:dyDescent="0.15">
      <c r="B7" s="389"/>
      <c r="C7" s="391"/>
      <c r="D7" s="391"/>
      <c r="E7" s="393"/>
      <c r="F7" s="246" t="s">
        <v>51</v>
      </c>
      <c r="G7" s="246" t="s">
        <v>20</v>
      </c>
      <c r="H7" s="246" t="s">
        <v>52</v>
      </c>
      <c r="I7" s="246" t="s">
        <v>53</v>
      </c>
      <c r="J7" s="246" t="s">
        <v>54</v>
      </c>
      <c r="K7" s="246" t="s">
        <v>55</v>
      </c>
      <c r="L7" s="246" t="s">
        <v>57</v>
      </c>
      <c r="M7" s="246" t="s">
        <v>22</v>
      </c>
      <c r="N7" s="246" t="s">
        <v>60</v>
      </c>
      <c r="O7" s="246" t="s">
        <v>63</v>
      </c>
      <c r="P7" s="246" t="s">
        <v>64</v>
      </c>
      <c r="Q7" s="246" t="s">
        <v>65</v>
      </c>
      <c r="R7" s="246" t="s">
        <v>66</v>
      </c>
      <c r="S7" s="246" t="s">
        <v>67</v>
      </c>
      <c r="T7" s="246" t="s">
        <v>68</v>
      </c>
      <c r="U7" s="246" t="s">
        <v>23</v>
      </c>
      <c r="V7" s="246" t="s">
        <v>69</v>
      </c>
      <c r="W7" s="253" t="s">
        <v>61</v>
      </c>
      <c r="X7" s="356" t="s">
        <v>62</v>
      </c>
      <c r="Y7" s="354" t="s">
        <v>141</v>
      </c>
      <c r="Z7" s="284" t="s">
        <v>142</v>
      </c>
      <c r="AA7" s="284" t="s">
        <v>143</v>
      </c>
      <c r="AB7" s="284" t="s">
        <v>641</v>
      </c>
    </row>
    <row r="8" spans="2:30" ht="24.75" customHeight="1" x14ac:dyDescent="0.15">
      <c r="B8" s="240">
        <v>1</v>
      </c>
      <c r="C8" s="247" t="str">
        <f>IF('（様式２）女入力'!B13="","",'（様式２）女入力'!B13)</f>
        <v/>
      </c>
      <c r="D8" s="247" t="str">
        <f>IF('（様式２）女入力'!C13="","",'（様式２）女入力'!C13)</f>
        <v/>
      </c>
      <c r="E8" s="247" t="str">
        <f>IF('（様式２）女入力'!F13="","",'（様式２）女入力'!F13)</f>
        <v/>
      </c>
      <c r="F8" s="247" t="str">
        <f>IF(OR('（様式２）女入力'!$G13=F$7,'（様式２）女入力'!$I13=F$7),"●","")</f>
        <v/>
      </c>
      <c r="G8" s="247" t="str">
        <f>IF(OR('（様式２）女入力'!$G13=G$7,'（様式２）女入力'!$I13=G$7),"●","")</f>
        <v/>
      </c>
      <c r="H8" s="247" t="str">
        <f>IF(OR('（様式２）女入力'!$G13=H$7,'（様式２）女入力'!$I13=H$7),"●","")</f>
        <v/>
      </c>
      <c r="I8" s="247" t="str">
        <f>IF(OR('（様式２）女入力'!$G13=I$7,'（様式２）女入力'!$I13=I$7),"●","")</f>
        <v/>
      </c>
      <c r="J8" s="247" t="str">
        <f>IF(OR('（様式２）女入力'!$G13=J$7,'（様式２）女入力'!$I13=J$7),"●","")</f>
        <v/>
      </c>
      <c r="K8" s="247" t="str">
        <f>IF(OR('（様式２）女入力'!$G13=K$7,'（様式２）女入力'!$I13=K$7),"●","")</f>
        <v/>
      </c>
      <c r="L8" s="247" t="str">
        <f>IF(OR('（様式２）女入力'!$G13=L$7,'（様式２）女入力'!$I13=L$7),"●","")</f>
        <v/>
      </c>
      <c r="M8" s="247" t="str">
        <f>IF(OR('（様式２）女入力'!$G13=M$7,'（様式２）女入力'!$I13=M$7),"●","")</f>
        <v/>
      </c>
      <c r="N8" s="247" t="str">
        <f>IF(OR('（様式２）女入力'!$G13=N$7,'（様式２）女入力'!$I13=N$7),"●","")</f>
        <v/>
      </c>
      <c r="O8" s="247" t="str">
        <f>IF(OR('（様式２）女入力'!$G13=O$7,'（様式２）女入力'!$I13=O$7),"●","")</f>
        <v/>
      </c>
      <c r="P8" s="247" t="str">
        <f>IF(OR('（様式２）女入力'!$G13=P$7,'（様式２）女入力'!$I13=P$7),"●","")</f>
        <v/>
      </c>
      <c r="Q8" s="247" t="str">
        <f>IF(OR('（様式２）女入力'!$G13=Q$7,'（様式２）女入力'!$I13=Q$7),"●","")</f>
        <v/>
      </c>
      <c r="R8" s="247" t="str">
        <f>IF(OR('（様式２）女入力'!$G13=R$7,'（様式２）女入力'!$I13=R$7),"●","")</f>
        <v/>
      </c>
      <c r="S8" s="247" t="str">
        <f>IF(OR('（様式２）女入力'!$G13=S$7,'（様式２）女入力'!$I13=S$7),"●","")</f>
        <v/>
      </c>
      <c r="T8" s="247" t="str">
        <f>IF(OR('（様式２）女入力'!$G13=T$7,'（様式２）女入力'!$I13=T$7),"●","")</f>
        <v/>
      </c>
      <c r="U8" s="247" t="str">
        <f>IF(OR('（様式２）女入力'!$G13=U$7,'（様式２）女入力'!$I13=U$7),"●","")</f>
        <v/>
      </c>
      <c r="V8" s="247" t="str">
        <f>IF(OR('（様式２）女入力'!$G13=V$7,'（様式２）女入力'!$I13=V$7),"●","")</f>
        <v/>
      </c>
      <c r="W8" s="254" t="str">
        <f>IF('（様式２）女入力'!M13="○","●","")</f>
        <v/>
      </c>
      <c r="X8" s="357" t="str">
        <f>IF('（様式２）女入力'!N13="○","●","")</f>
        <v/>
      </c>
      <c r="Y8" s="355" t="str">
        <f>IF(OR('（様式２）女入力'!$G13=Y$7,'（様式２）女入力'!$I13=Y$7),"OP","")</f>
        <v/>
      </c>
      <c r="Z8" s="355" t="str">
        <f>IF(OR('（様式２）女入力'!$G13=Z$7,'（様式２）女入力'!$I13=Z$7),"OP","")</f>
        <v/>
      </c>
      <c r="AA8" s="355" t="str">
        <f>IF(OR('（様式２）女入力'!$G13=AA$7,'（様式２）女入力'!$I13=AA$7),"OP","")</f>
        <v/>
      </c>
      <c r="AB8" s="355" t="str">
        <f>IF(OR('（様式２）女入力'!$G13=AB$7,'（様式２）女入力'!$I13=AB$7),"OP","")</f>
        <v/>
      </c>
      <c r="AC8" s="243" t="str">
        <f>IF(C8="","",COUNTIF(F8:V8,"●")+COUNTIF(Y8:AB8,"●"))</f>
        <v/>
      </c>
      <c r="AD8" s="296" t="str">
        <f>IF(C8="","",IF(COUNTIF(F8:X8,"●")=0,"予選会種目がありません",""))</f>
        <v/>
      </c>
    </row>
    <row r="9" spans="2:30" ht="24.75" customHeight="1" x14ac:dyDescent="0.15">
      <c r="B9" s="240">
        <v>2</v>
      </c>
      <c r="C9" s="247" t="str">
        <f>IF('（様式２）女入力'!B14="","",'（様式２）女入力'!B14)</f>
        <v/>
      </c>
      <c r="D9" s="247" t="str">
        <f>IF('（様式２）女入力'!C14="","",'（様式２）女入力'!C14)</f>
        <v/>
      </c>
      <c r="E9" s="247" t="str">
        <f>IF('（様式２）女入力'!F14="","",'（様式２）女入力'!F14)</f>
        <v/>
      </c>
      <c r="F9" s="247" t="str">
        <f>IF(OR('（様式２）女入力'!$G14=F$7,'（様式２）女入力'!$I14=F$7),"●","")</f>
        <v/>
      </c>
      <c r="G9" s="247" t="str">
        <f>IF(OR('（様式２）女入力'!$G14=G$7,'（様式２）女入力'!$I14=G$7),"●","")</f>
        <v/>
      </c>
      <c r="H9" s="247" t="str">
        <f>IF(OR('（様式２）女入力'!$G14=H$7,'（様式２）女入力'!$I14=H$7),"●","")</f>
        <v/>
      </c>
      <c r="I9" s="247" t="str">
        <f>IF(OR('（様式２）女入力'!$G14=I$7,'（様式２）女入力'!$I14=I$7),"●","")</f>
        <v/>
      </c>
      <c r="J9" s="247" t="str">
        <f>IF(OR('（様式２）女入力'!$G14=J$7,'（様式２）女入力'!$I14=J$7),"●","")</f>
        <v/>
      </c>
      <c r="K9" s="247" t="str">
        <f>IF(OR('（様式２）女入力'!$G14=K$7,'（様式２）女入力'!$I14=K$7),"●","")</f>
        <v/>
      </c>
      <c r="L9" s="247" t="str">
        <f>IF(OR('（様式２）女入力'!$G14=L$7,'（様式２）女入力'!$I14=L$7),"●","")</f>
        <v/>
      </c>
      <c r="M9" s="247" t="str">
        <f>IF(OR('（様式２）女入力'!$G14=M$7,'（様式２）女入力'!$I14=M$7),"●","")</f>
        <v/>
      </c>
      <c r="N9" s="247" t="str">
        <f>IF(OR('（様式２）女入力'!$G14=N$7,'（様式２）女入力'!$I14=N$7),"●","")</f>
        <v/>
      </c>
      <c r="O9" s="247" t="str">
        <f>IF(OR('（様式２）女入力'!$G14=O$7,'（様式２）女入力'!$I14=O$7),"●","")</f>
        <v/>
      </c>
      <c r="P9" s="247" t="str">
        <f>IF(OR('（様式２）女入力'!$G14=P$7,'（様式２）女入力'!$I14=P$7),"●","")</f>
        <v/>
      </c>
      <c r="Q9" s="247" t="str">
        <f>IF(OR('（様式２）女入力'!$G14=Q$7,'（様式２）女入力'!$I14=Q$7),"●","")</f>
        <v/>
      </c>
      <c r="R9" s="247" t="str">
        <f>IF(OR('（様式２）女入力'!$G14=R$7,'（様式２）女入力'!$I14=R$7),"●","")</f>
        <v/>
      </c>
      <c r="S9" s="247" t="str">
        <f>IF(OR('（様式２）女入力'!$G14=S$7,'（様式２）女入力'!$I14=S$7),"●","")</f>
        <v/>
      </c>
      <c r="T9" s="247" t="str">
        <f>IF(OR('（様式２）女入力'!$G14=T$7,'（様式２）女入力'!$I14=T$7),"●","")</f>
        <v/>
      </c>
      <c r="U9" s="247" t="str">
        <f>IF(OR('（様式２）女入力'!$G14=U$7,'（様式２）女入力'!$I14=U$7),"●","")</f>
        <v/>
      </c>
      <c r="V9" s="247" t="str">
        <f>IF(OR('（様式２）女入力'!$G14=V$7,'（様式２）女入力'!$I14=V$7),"●","")</f>
        <v/>
      </c>
      <c r="W9" s="254" t="str">
        <f>IF('（様式２）女入力'!M14="○","●","")</f>
        <v/>
      </c>
      <c r="X9" s="357" t="str">
        <f>IF('（様式２）女入力'!N14="○","●","")</f>
        <v/>
      </c>
      <c r="Y9" s="355" t="str">
        <f>IF(OR('（様式２）女入力'!$G14=Y$7,'（様式２）女入力'!$I14=Y$7,'（様式２）女入力'!$K14=Y$7),"●","")</f>
        <v/>
      </c>
      <c r="Z9" s="285" t="str">
        <f>IF(OR('（様式２）女入力'!$G14=Z$7,'（様式２）女入力'!$I14=Z$7,'（様式２）女入力'!$K14=Z$7),"●","")</f>
        <v/>
      </c>
      <c r="AA9" s="285" t="str">
        <f>IF(OR('（様式２）女入力'!$G14=AA$7,'（様式２）女入力'!$I14=AA$7,'（様式２）女入力'!$K14=AA$7),"●","")</f>
        <v/>
      </c>
      <c r="AB9" s="285" t="str">
        <f>IF(OR('（様式２）女入力'!$G14=AB$7,'（様式２）女入力'!$I14=AB$7,'（様式２）女入力'!$K14=AB$7),"●","")</f>
        <v/>
      </c>
      <c r="AC9" s="243" t="str">
        <f t="shared" ref="AC9:AC42" si="0">IF(C9="","",COUNTIF(F9:V9,"●")+COUNTIF(Y9:AB9,"●"))</f>
        <v/>
      </c>
      <c r="AD9" s="296" t="str">
        <f t="shared" ref="AD9:AD42" si="1">IF(C9="","",IF(COUNTIF(F9:X9,"●")=0,"予選会種目がありません",""))</f>
        <v/>
      </c>
    </row>
    <row r="10" spans="2:30" ht="24.75" customHeight="1" x14ac:dyDescent="0.15">
      <c r="B10" s="240">
        <v>3</v>
      </c>
      <c r="C10" s="247" t="str">
        <f>IF('（様式２）女入力'!B15="","",'（様式２）女入力'!B15)</f>
        <v/>
      </c>
      <c r="D10" s="247" t="str">
        <f>IF('（様式２）女入力'!C15="","",'（様式２）女入力'!C15)</f>
        <v/>
      </c>
      <c r="E10" s="247" t="str">
        <f>IF('（様式２）女入力'!F15="","",'（様式２）女入力'!F15)</f>
        <v/>
      </c>
      <c r="F10" s="247" t="str">
        <f>IF(OR('（様式２）女入力'!$G15=F$7,'（様式２）女入力'!$I15=F$7),"●","")</f>
        <v/>
      </c>
      <c r="G10" s="247" t="str">
        <f>IF(OR('（様式２）女入力'!$G15=G$7,'（様式２）女入力'!$I15=G$7),"●","")</f>
        <v/>
      </c>
      <c r="H10" s="247" t="str">
        <f>IF(OR('（様式２）女入力'!$G15=H$7,'（様式２）女入力'!$I15=H$7),"●","")</f>
        <v/>
      </c>
      <c r="I10" s="247" t="str">
        <f>IF(OR('（様式２）女入力'!$G15=I$7,'（様式２）女入力'!$I15=I$7),"●","")</f>
        <v/>
      </c>
      <c r="J10" s="247" t="str">
        <f>IF(OR('（様式２）女入力'!$G15=J$7,'（様式２）女入力'!$I15=J$7),"●","")</f>
        <v/>
      </c>
      <c r="K10" s="247" t="str">
        <f>IF(OR('（様式２）女入力'!$G15=K$7,'（様式２）女入力'!$I15=K$7),"●","")</f>
        <v/>
      </c>
      <c r="L10" s="247" t="str">
        <f>IF(OR('（様式２）女入力'!$G15=L$7,'（様式２）女入力'!$I15=L$7),"●","")</f>
        <v/>
      </c>
      <c r="M10" s="247" t="str">
        <f>IF(OR('（様式２）女入力'!$G15=M$7,'（様式２）女入力'!$I15=M$7),"●","")</f>
        <v/>
      </c>
      <c r="N10" s="247" t="str">
        <f>IF(OR('（様式２）女入力'!$G15=N$7,'（様式２）女入力'!$I15=N$7),"●","")</f>
        <v/>
      </c>
      <c r="O10" s="247" t="str">
        <f>IF(OR('（様式２）女入力'!$G15=O$7,'（様式２）女入力'!$I15=O$7),"●","")</f>
        <v/>
      </c>
      <c r="P10" s="247" t="str">
        <f>IF(OR('（様式２）女入力'!$G15=P$7,'（様式２）女入力'!$I15=P$7),"●","")</f>
        <v/>
      </c>
      <c r="Q10" s="247" t="str">
        <f>IF(OR('（様式２）女入力'!$G15=Q$7,'（様式２）女入力'!$I15=Q$7),"●","")</f>
        <v/>
      </c>
      <c r="R10" s="247" t="str">
        <f>IF(OR('（様式２）女入力'!$G15=R$7,'（様式２）女入力'!$I15=R$7),"●","")</f>
        <v/>
      </c>
      <c r="S10" s="247" t="str">
        <f>IF(OR('（様式２）女入力'!$G15=S$7,'（様式２）女入力'!$I15=S$7),"●","")</f>
        <v/>
      </c>
      <c r="T10" s="247" t="str">
        <f>IF(OR('（様式２）女入力'!$G15=T$7,'（様式２）女入力'!$I15=T$7),"●","")</f>
        <v/>
      </c>
      <c r="U10" s="247" t="str">
        <f>IF(OR('（様式２）女入力'!$G15=U$7,'（様式２）女入力'!$I15=U$7),"●","")</f>
        <v/>
      </c>
      <c r="V10" s="247" t="str">
        <f>IF(OR('（様式２）女入力'!$G15=V$7,'（様式２）女入力'!$I15=V$7),"●","")</f>
        <v/>
      </c>
      <c r="W10" s="254" t="str">
        <f>IF('（様式２）女入力'!M15="○","●","")</f>
        <v/>
      </c>
      <c r="X10" s="357" t="str">
        <f>IF('（様式２）女入力'!N15="○","●","")</f>
        <v/>
      </c>
      <c r="Y10" s="355" t="str">
        <f>IF(OR('（様式２）女入力'!$G15=Y$7,'（様式２）女入力'!$I15=Y$7,'（様式２）女入力'!$K15=Y$7),"●","")</f>
        <v/>
      </c>
      <c r="Z10" s="285" t="str">
        <f>IF(OR('（様式２）女入力'!$G15=Z$7,'（様式２）女入力'!$I15=Z$7,'（様式２）女入力'!$K15=Z$7),"●","")</f>
        <v/>
      </c>
      <c r="AA10" s="285" t="str">
        <f>IF(OR('（様式２）女入力'!$G15=AA$7,'（様式２）女入力'!$I15=AA$7,'（様式２）女入力'!$K15=AA$7),"●","")</f>
        <v/>
      </c>
      <c r="AB10" s="285" t="str">
        <f>IF(OR('（様式２）女入力'!$G15=AB$7,'（様式２）女入力'!$I15=AB$7,'（様式２）女入力'!$K15=AB$7),"●","")</f>
        <v/>
      </c>
      <c r="AC10" s="243" t="str">
        <f t="shared" si="0"/>
        <v/>
      </c>
      <c r="AD10" s="296" t="str">
        <f t="shared" si="1"/>
        <v/>
      </c>
    </row>
    <row r="11" spans="2:30" ht="24.75" customHeight="1" x14ac:dyDescent="0.15">
      <c r="B11" s="240">
        <v>4</v>
      </c>
      <c r="C11" s="247" t="str">
        <f>IF('（様式２）女入力'!B16="","",'（様式２）女入力'!B16)</f>
        <v/>
      </c>
      <c r="D11" s="247" t="str">
        <f>IF('（様式２）女入力'!C16="","",'（様式２）女入力'!C16)</f>
        <v/>
      </c>
      <c r="E11" s="247" t="str">
        <f>IF('（様式２）女入力'!F16="","",'（様式２）女入力'!F16)</f>
        <v/>
      </c>
      <c r="F11" s="247" t="str">
        <f>IF(OR('（様式２）女入力'!$G16=F$7,'（様式２）女入力'!$I16=F$7),"●","")</f>
        <v/>
      </c>
      <c r="G11" s="247" t="str">
        <f>IF(OR('（様式２）女入力'!$G16=G$7,'（様式２）女入力'!$I16=G$7),"●","")</f>
        <v/>
      </c>
      <c r="H11" s="247" t="str">
        <f>IF(OR('（様式２）女入力'!$G16=H$7,'（様式２）女入力'!$I16=H$7),"●","")</f>
        <v/>
      </c>
      <c r="I11" s="247" t="str">
        <f>IF(OR('（様式２）女入力'!$G16=I$7,'（様式２）女入力'!$I16=I$7),"●","")</f>
        <v/>
      </c>
      <c r="J11" s="247" t="str">
        <f>IF(OR('（様式２）女入力'!$G16=J$7,'（様式２）女入力'!$I16=J$7),"●","")</f>
        <v/>
      </c>
      <c r="K11" s="247" t="str">
        <f>IF(OR('（様式２）女入力'!$G16=K$7,'（様式２）女入力'!$I16=K$7),"●","")</f>
        <v/>
      </c>
      <c r="L11" s="247" t="str">
        <f>IF(OR('（様式２）女入力'!$G16=L$7,'（様式２）女入力'!$I16=L$7),"●","")</f>
        <v/>
      </c>
      <c r="M11" s="247" t="str">
        <f>IF(OR('（様式２）女入力'!$G16=M$7,'（様式２）女入力'!$I16=M$7),"●","")</f>
        <v/>
      </c>
      <c r="N11" s="247" t="str">
        <f>IF(OR('（様式２）女入力'!$G16=N$7,'（様式２）女入力'!$I16=N$7),"●","")</f>
        <v/>
      </c>
      <c r="O11" s="247" t="str">
        <f>IF(OR('（様式２）女入力'!$G16=O$7,'（様式２）女入力'!$I16=O$7),"●","")</f>
        <v/>
      </c>
      <c r="P11" s="247" t="str">
        <f>IF(OR('（様式２）女入力'!$G16=P$7,'（様式２）女入力'!$I16=P$7),"●","")</f>
        <v/>
      </c>
      <c r="Q11" s="247" t="str">
        <f>IF(OR('（様式２）女入力'!$G16=Q$7,'（様式２）女入力'!$I16=Q$7),"●","")</f>
        <v/>
      </c>
      <c r="R11" s="247" t="str">
        <f>IF(OR('（様式２）女入力'!$G16=R$7,'（様式２）女入力'!$I16=R$7),"●","")</f>
        <v/>
      </c>
      <c r="S11" s="247" t="str">
        <f>IF(OR('（様式２）女入力'!$G16=S$7,'（様式２）女入力'!$I16=S$7),"●","")</f>
        <v/>
      </c>
      <c r="T11" s="247" t="str">
        <f>IF(OR('（様式２）女入力'!$G16=T$7,'（様式２）女入力'!$I16=T$7),"●","")</f>
        <v/>
      </c>
      <c r="U11" s="247" t="str">
        <f>IF(OR('（様式２）女入力'!$G16=U$7,'（様式２）女入力'!$I16=U$7),"●","")</f>
        <v/>
      </c>
      <c r="V11" s="247" t="str">
        <f>IF(OR('（様式２）女入力'!$G16=V$7,'（様式２）女入力'!$I16=V$7),"●","")</f>
        <v/>
      </c>
      <c r="W11" s="254" t="str">
        <f>IF('（様式２）女入力'!M16="○","●","")</f>
        <v/>
      </c>
      <c r="X11" s="357" t="str">
        <f>IF('（様式２）女入力'!N16="○","●","")</f>
        <v/>
      </c>
      <c r="Y11" s="355" t="str">
        <f>IF(OR('（様式２）女入力'!$G16=Y$7,'（様式２）女入力'!$I16=Y$7,'（様式２）女入力'!$K16=Y$7),"●","")</f>
        <v/>
      </c>
      <c r="Z11" s="285" t="str">
        <f>IF(OR('（様式２）女入力'!$G16=Z$7,'（様式２）女入力'!$I16=Z$7,'（様式２）女入力'!$K16=Z$7),"●","")</f>
        <v/>
      </c>
      <c r="AA11" s="285" t="str">
        <f>IF(OR('（様式２）女入力'!$G16=AA$7,'（様式２）女入力'!$I16=AA$7,'（様式２）女入力'!$K16=AA$7),"●","")</f>
        <v/>
      </c>
      <c r="AB11" s="285" t="str">
        <f>IF(OR('（様式２）女入力'!$G16=AB$7,'（様式２）女入力'!$I16=AB$7,'（様式２）女入力'!$K16=AB$7),"●","")</f>
        <v/>
      </c>
      <c r="AC11" s="243" t="str">
        <f t="shared" si="0"/>
        <v/>
      </c>
      <c r="AD11" s="296" t="str">
        <f t="shared" si="1"/>
        <v/>
      </c>
    </row>
    <row r="12" spans="2:30" ht="24.75" customHeight="1" x14ac:dyDescent="0.15">
      <c r="B12" s="240">
        <v>5</v>
      </c>
      <c r="C12" s="247" t="str">
        <f>IF('（様式２）女入力'!B17="","",'（様式２）女入力'!B17)</f>
        <v/>
      </c>
      <c r="D12" s="247" t="str">
        <f>IF('（様式２）女入力'!C17="","",'（様式２）女入力'!C17)</f>
        <v/>
      </c>
      <c r="E12" s="247" t="str">
        <f>IF('（様式２）女入力'!F17="","",'（様式２）女入力'!F17)</f>
        <v/>
      </c>
      <c r="F12" s="247" t="str">
        <f>IF(OR('（様式２）女入力'!$G17=F$7,'（様式２）女入力'!$I17=F$7),"●","")</f>
        <v/>
      </c>
      <c r="G12" s="247" t="str">
        <f>IF(OR('（様式２）女入力'!$G17=G$7,'（様式２）女入力'!$I17=G$7),"●","")</f>
        <v/>
      </c>
      <c r="H12" s="247" t="str">
        <f>IF(OR('（様式２）女入力'!$G17=H$7,'（様式２）女入力'!$I17=H$7),"●","")</f>
        <v/>
      </c>
      <c r="I12" s="247" t="str">
        <f>IF(OR('（様式２）女入力'!$G17=I$7,'（様式２）女入力'!$I17=I$7),"●","")</f>
        <v/>
      </c>
      <c r="J12" s="247" t="str">
        <f>IF(OR('（様式２）女入力'!$G17=J$7,'（様式２）女入力'!$I17=J$7),"●","")</f>
        <v/>
      </c>
      <c r="K12" s="247" t="str">
        <f>IF(OR('（様式２）女入力'!$G17=K$7,'（様式２）女入力'!$I17=K$7),"●","")</f>
        <v/>
      </c>
      <c r="L12" s="247" t="str">
        <f>IF(OR('（様式２）女入力'!$G17=L$7,'（様式２）女入力'!$I17=L$7),"●","")</f>
        <v/>
      </c>
      <c r="M12" s="247" t="str">
        <f>IF(OR('（様式２）女入力'!$G17=M$7,'（様式２）女入力'!$I17=M$7),"●","")</f>
        <v/>
      </c>
      <c r="N12" s="247" t="str">
        <f>IF(OR('（様式２）女入力'!$G17=N$7,'（様式２）女入力'!$I17=N$7),"●","")</f>
        <v/>
      </c>
      <c r="O12" s="247" t="str">
        <f>IF(OR('（様式２）女入力'!$G17=O$7,'（様式２）女入力'!$I17=O$7),"●","")</f>
        <v/>
      </c>
      <c r="P12" s="247" t="str">
        <f>IF(OR('（様式２）女入力'!$G17=P$7,'（様式２）女入力'!$I17=P$7),"●","")</f>
        <v/>
      </c>
      <c r="Q12" s="247" t="str">
        <f>IF(OR('（様式２）女入力'!$G17=Q$7,'（様式２）女入力'!$I17=Q$7),"●","")</f>
        <v/>
      </c>
      <c r="R12" s="247" t="str">
        <f>IF(OR('（様式２）女入力'!$G17=R$7,'（様式２）女入力'!$I17=R$7),"●","")</f>
        <v/>
      </c>
      <c r="S12" s="247" t="str">
        <f>IF(OR('（様式２）女入力'!$G17=S$7,'（様式２）女入力'!$I17=S$7),"●","")</f>
        <v/>
      </c>
      <c r="T12" s="247" t="str">
        <f>IF(OR('（様式２）女入力'!$G17=T$7,'（様式２）女入力'!$I17=T$7),"●","")</f>
        <v/>
      </c>
      <c r="U12" s="247" t="str">
        <f>IF(OR('（様式２）女入力'!$G17=U$7,'（様式２）女入力'!$I17=U$7),"●","")</f>
        <v/>
      </c>
      <c r="V12" s="247" t="str">
        <f>IF(OR('（様式２）女入力'!$G17=V$7,'（様式２）女入力'!$I17=V$7),"●","")</f>
        <v/>
      </c>
      <c r="W12" s="254" t="str">
        <f>IF('（様式２）女入力'!M17="○","●","")</f>
        <v/>
      </c>
      <c r="X12" s="357" t="str">
        <f>IF('（様式２）女入力'!N17="○","●","")</f>
        <v/>
      </c>
      <c r="Y12" s="355" t="str">
        <f>IF(OR('（様式２）女入力'!$G17=Y$7,'（様式２）女入力'!$I17=Y$7,'（様式２）女入力'!$K17=Y$7),"●","")</f>
        <v/>
      </c>
      <c r="Z12" s="285" t="str">
        <f>IF(OR('（様式２）女入力'!$G17=Z$7,'（様式２）女入力'!$I17=Z$7,'（様式２）女入力'!$K17=Z$7),"●","")</f>
        <v/>
      </c>
      <c r="AA12" s="285" t="str">
        <f>IF(OR('（様式２）女入力'!$G17=AA$7,'（様式２）女入力'!$I17=AA$7,'（様式２）女入力'!$K17=AA$7),"●","")</f>
        <v/>
      </c>
      <c r="AB12" s="285" t="str">
        <f>IF(OR('（様式２）女入力'!$G17=AB$7,'（様式２）女入力'!$I17=AB$7,'（様式２）女入力'!$K17=AB$7),"●","")</f>
        <v/>
      </c>
      <c r="AC12" s="243" t="str">
        <f t="shared" si="0"/>
        <v/>
      </c>
      <c r="AD12" s="296" t="str">
        <f t="shared" si="1"/>
        <v/>
      </c>
    </row>
    <row r="13" spans="2:30" ht="24.75" customHeight="1" x14ac:dyDescent="0.15">
      <c r="B13" s="240">
        <v>6</v>
      </c>
      <c r="C13" s="247" t="str">
        <f>IF('（様式２）女入力'!B18="","",'（様式２）女入力'!B18)</f>
        <v/>
      </c>
      <c r="D13" s="247" t="str">
        <f>IF('（様式２）女入力'!C18="","",'（様式２）女入力'!C18)</f>
        <v/>
      </c>
      <c r="E13" s="247" t="str">
        <f>IF('（様式２）女入力'!F18="","",'（様式２）女入力'!F18)</f>
        <v/>
      </c>
      <c r="F13" s="247" t="str">
        <f>IF(OR('（様式２）女入力'!$G18=F$7,'（様式２）女入力'!$I18=F$7),"●","")</f>
        <v/>
      </c>
      <c r="G13" s="247" t="str">
        <f>IF(OR('（様式２）女入力'!$G18=G$7,'（様式２）女入力'!$I18=G$7),"●","")</f>
        <v/>
      </c>
      <c r="H13" s="247" t="str">
        <f>IF(OR('（様式２）女入力'!$G18=H$7,'（様式２）女入力'!$I18=H$7),"●","")</f>
        <v/>
      </c>
      <c r="I13" s="247" t="str">
        <f>IF(OR('（様式２）女入力'!$G18=I$7,'（様式２）女入力'!$I18=I$7),"●","")</f>
        <v/>
      </c>
      <c r="J13" s="247" t="str">
        <f>IF(OR('（様式２）女入力'!$G18=J$7,'（様式２）女入力'!$I18=J$7),"●","")</f>
        <v/>
      </c>
      <c r="K13" s="247" t="str">
        <f>IF(OR('（様式２）女入力'!$G18=K$7,'（様式２）女入力'!$I18=K$7),"●","")</f>
        <v/>
      </c>
      <c r="L13" s="247" t="str">
        <f>IF(OR('（様式２）女入力'!$G18=L$7,'（様式２）女入力'!$I18=L$7),"●","")</f>
        <v/>
      </c>
      <c r="M13" s="247" t="str">
        <f>IF(OR('（様式２）女入力'!$G18=M$7,'（様式２）女入力'!$I18=M$7),"●","")</f>
        <v/>
      </c>
      <c r="N13" s="247" t="str">
        <f>IF(OR('（様式２）女入力'!$G18=N$7,'（様式２）女入力'!$I18=N$7),"●","")</f>
        <v/>
      </c>
      <c r="O13" s="247" t="str">
        <f>IF(OR('（様式２）女入力'!$G18=O$7,'（様式２）女入力'!$I18=O$7),"●","")</f>
        <v/>
      </c>
      <c r="P13" s="247" t="str">
        <f>IF(OR('（様式２）女入力'!$G18=P$7,'（様式２）女入力'!$I18=P$7),"●","")</f>
        <v/>
      </c>
      <c r="Q13" s="247" t="str">
        <f>IF(OR('（様式２）女入力'!$G18=Q$7,'（様式２）女入力'!$I18=Q$7),"●","")</f>
        <v/>
      </c>
      <c r="R13" s="247" t="str">
        <f>IF(OR('（様式２）女入力'!$G18=R$7,'（様式２）女入力'!$I18=R$7),"●","")</f>
        <v/>
      </c>
      <c r="S13" s="247" t="str">
        <f>IF(OR('（様式２）女入力'!$G18=S$7,'（様式２）女入力'!$I18=S$7),"●","")</f>
        <v/>
      </c>
      <c r="T13" s="247" t="str">
        <f>IF(OR('（様式２）女入力'!$G18=T$7,'（様式２）女入力'!$I18=T$7),"●","")</f>
        <v/>
      </c>
      <c r="U13" s="247" t="str">
        <f>IF(OR('（様式２）女入力'!$G18=U$7,'（様式２）女入力'!$I18=U$7),"●","")</f>
        <v/>
      </c>
      <c r="V13" s="247" t="str">
        <f>IF(OR('（様式２）女入力'!$G18=V$7,'（様式２）女入力'!$I18=V$7),"●","")</f>
        <v/>
      </c>
      <c r="W13" s="254" t="str">
        <f>IF('（様式２）女入力'!M18="○","●","")</f>
        <v/>
      </c>
      <c r="X13" s="357" t="str">
        <f>IF('（様式２）女入力'!N18="○","●","")</f>
        <v/>
      </c>
      <c r="Y13" s="355" t="str">
        <f>IF(OR('（様式２）女入力'!$G18=Y$7,'（様式２）女入力'!$I18=Y$7,'（様式２）女入力'!$K18=Y$7),"●","")</f>
        <v/>
      </c>
      <c r="Z13" s="285" t="str">
        <f>IF(OR('（様式２）女入力'!$G18=Z$7,'（様式２）女入力'!$I18=Z$7,'（様式２）女入力'!$K18=Z$7),"●","")</f>
        <v/>
      </c>
      <c r="AA13" s="285" t="str">
        <f>IF(OR('（様式２）女入力'!$G18=AA$7,'（様式２）女入力'!$I18=AA$7,'（様式２）女入力'!$K18=AA$7),"●","")</f>
        <v/>
      </c>
      <c r="AB13" s="285" t="str">
        <f>IF(OR('（様式２）女入力'!$G18=AB$7,'（様式２）女入力'!$I18=AB$7,'（様式２）女入力'!$K18=AB$7),"●","")</f>
        <v/>
      </c>
      <c r="AC13" s="243" t="str">
        <f t="shared" si="0"/>
        <v/>
      </c>
      <c r="AD13" s="296" t="str">
        <f t="shared" si="1"/>
        <v/>
      </c>
    </row>
    <row r="14" spans="2:30" ht="24.75" customHeight="1" x14ac:dyDescent="0.15">
      <c r="B14" s="240">
        <v>7</v>
      </c>
      <c r="C14" s="247" t="str">
        <f>IF('（様式２）女入力'!B19="","",'（様式２）女入力'!B19)</f>
        <v/>
      </c>
      <c r="D14" s="247" t="str">
        <f>IF('（様式２）女入力'!C19="","",'（様式２）女入力'!C19)</f>
        <v/>
      </c>
      <c r="E14" s="247" t="str">
        <f>IF('（様式２）女入力'!F19="","",'（様式２）女入力'!F19)</f>
        <v/>
      </c>
      <c r="F14" s="247" t="str">
        <f>IF(OR('（様式２）女入力'!$G19=F$7,'（様式２）女入力'!$I19=F$7),"●","")</f>
        <v/>
      </c>
      <c r="G14" s="247" t="str">
        <f>IF(OR('（様式２）女入力'!$G19=G$7,'（様式２）女入力'!$I19=G$7),"●","")</f>
        <v/>
      </c>
      <c r="H14" s="247" t="str">
        <f>IF(OR('（様式２）女入力'!$G19=H$7,'（様式２）女入力'!$I19=H$7),"●","")</f>
        <v/>
      </c>
      <c r="I14" s="247" t="str">
        <f>IF(OR('（様式２）女入力'!$G19=I$7,'（様式２）女入力'!$I19=I$7),"●","")</f>
        <v/>
      </c>
      <c r="J14" s="247" t="str">
        <f>IF(OR('（様式２）女入力'!$G19=J$7,'（様式２）女入力'!$I19=J$7),"●","")</f>
        <v/>
      </c>
      <c r="K14" s="247" t="str">
        <f>IF(OR('（様式２）女入力'!$G19=K$7,'（様式２）女入力'!$I19=K$7),"●","")</f>
        <v/>
      </c>
      <c r="L14" s="247" t="str">
        <f>IF(OR('（様式２）女入力'!$G19=L$7,'（様式２）女入力'!$I19=L$7),"●","")</f>
        <v/>
      </c>
      <c r="M14" s="247" t="str">
        <f>IF(OR('（様式２）女入力'!$G19=M$7,'（様式２）女入力'!$I19=M$7),"●","")</f>
        <v/>
      </c>
      <c r="N14" s="247" t="str">
        <f>IF(OR('（様式２）女入力'!$G19=N$7,'（様式２）女入力'!$I19=N$7),"●","")</f>
        <v/>
      </c>
      <c r="O14" s="247" t="str">
        <f>IF(OR('（様式２）女入力'!$G19=O$7,'（様式２）女入力'!$I19=O$7),"●","")</f>
        <v/>
      </c>
      <c r="P14" s="247" t="str">
        <f>IF(OR('（様式２）女入力'!$G19=P$7,'（様式２）女入力'!$I19=P$7),"●","")</f>
        <v/>
      </c>
      <c r="Q14" s="247" t="str">
        <f>IF(OR('（様式２）女入力'!$G19=Q$7,'（様式２）女入力'!$I19=Q$7),"●","")</f>
        <v/>
      </c>
      <c r="R14" s="247" t="str">
        <f>IF(OR('（様式２）女入力'!$G19=R$7,'（様式２）女入力'!$I19=R$7),"●","")</f>
        <v/>
      </c>
      <c r="S14" s="247" t="str">
        <f>IF(OR('（様式２）女入力'!$G19=S$7,'（様式２）女入力'!$I19=S$7),"●","")</f>
        <v/>
      </c>
      <c r="T14" s="247" t="str">
        <f>IF(OR('（様式２）女入力'!$G19=T$7,'（様式２）女入力'!$I19=T$7),"●","")</f>
        <v/>
      </c>
      <c r="U14" s="247" t="str">
        <f>IF(OR('（様式２）女入力'!$G19=U$7,'（様式２）女入力'!$I19=U$7),"●","")</f>
        <v/>
      </c>
      <c r="V14" s="247" t="str">
        <f>IF(OR('（様式２）女入力'!$G19=V$7,'（様式２）女入力'!$I19=V$7),"●","")</f>
        <v/>
      </c>
      <c r="W14" s="254" t="str">
        <f>IF('（様式２）女入力'!M19="○","●","")</f>
        <v/>
      </c>
      <c r="X14" s="357" t="str">
        <f>IF('（様式２）女入力'!N19="○","●","")</f>
        <v/>
      </c>
      <c r="Y14" s="355" t="str">
        <f>IF(OR('（様式２）女入力'!$G19=Y$7,'（様式２）女入力'!$I19=Y$7,'（様式２）女入力'!$K19=Y$7),"●","")</f>
        <v/>
      </c>
      <c r="Z14" s="285" t="str">
        <f>IF(OR('（様式２）女入力'!$G19=Z$7,'（様式２）女入力'!$I19=Z$7,'（様式２）女入力'!$K19=Z$7),"●","")</f>
        <v/>
      </c>
      <c r="AA14" s="285" t="str">
        <f>IF(OR('（様式２）女入力'!$G19=AA$7,'（様式２）女入力'!$I19=AA$7,'（様式２）女入力'!$K19=AA$7),"●","")</f>
        <v/>
      </c>
      <c r="AB14" s="285" t="str">
        <f>IF(OR('（様式２）女入力'!$G19=AB$7,'（様式２）女入力'!$I19=AB$7,'（様式２）女入力'!$K19=AB$7),"●","")</f>
        <v/>
      </c>
      <c r="AC14" s="243" t="str">
        <f t="shared" si="0"/>
        <v/>
      </c>
      <c r="AD14" s="296" t="str">
        <f t="shared" si="1"/>
        <v/>
      </c>
    </row>
    <row r="15" spans="2:30" ht="24.75" customHeight="1" x14ac:dyDescent="0.15">
      <c r="B15" s="240">
        <v>8</v>
      </c>
      <c r="C15" s="247" t="str">
        <f>IF('（様式２）女入力'!B20="","",'（様式２）女入力'!B20)</f>
        <v/>
      </c>
      <c r="D15" s="247" t="str">
        <f>IF('（様式２）女入力'!C20="","",'（様式２）女入力'!C20)</f>
        <v/>
      </c>
      <c r="E15" s="247" t="str">
        <f>IF('（様式２）女入力'!F20="","",'（様式２）女入力'!F20)</f>
        <v/>
      </c>
      <c r="F15" s="247" t="str">
        <f>IF(OR('（様式２）女入力'!$G20=F$7,'（様式２）女入力'!$I20=F$7),"●","")</f>
        <v/>
      </c>
      <c r="G15" s="247" t="str">
        <f>IF(OR('（様式２）女入力'!$G20=G$7,'（様式２）女入力'!$I20=G$7),"●","")</f>
        <v/>
      </c>
      <c r="H15" s="247" t="str">
        <f>IF(OR('（様式２）女入力'!$G20=H$7,'（様式２）女入力'!$I20=H$7),"●","")</f>
        <v/>
      </c>
      <c r="I15" s="247" t="str">
        <f>IF(OR('（様式２）女入力'!$G20=I$7,'（様式２）女入力'!$I20=I$7),"●","")</f>
        <v/>
      </c>
      <c r="J15" s="247" t="str">
        <f>IF(OR('（様式２）女入力'!$G20=J$7,'（様式２）女入力'!$I20=J$7),"●","")</f>
        <v/>
      </c>
      <c r="K15" s="247" t="str">
        <f>IF(OR('（様式２）女入力'!$G20=K$7,'（様式２）女入力'!$I20=K$7),"●","")</f>
        <v/>
      </c>
      <c r="L15" s="247" t="str">
        <f>IF(OR('（様式２）女入力'!$G20=L$7,'（様式２）女入力'!$I20=L$7),"●","")</f>
        <v/>
      </c>
      <c r="M15" s="247" t="str">
        <f>IF(OR('（様式２）女入力'!$G20=M$7,'（様式２）女入力'!$I20=M$7),"●","")</f>
        <v/>
      </c>
      <c r="N15" s="247" t="str">
        <f>IF(OR('（様式２）女入力'!$G20=N$7,'（様式２）女入力'!$I20=N$7),"●","")</f>
        <v/>
      </c>
      <c r="O15" s="247" t="str">
        <f>IF(OR('（様式２）女入力'!$G20=O$7,'（様式２）女入力'!$I20=O$7),"●","")</f>
        <v/>
      </c>
      <c r="P15" s="247" t="str">
        <f>IF(OR('（様式２）女入力'!$G20=P$7,'（様式２）女入力'!$I20=P$7),"●","")</f>
        <v/>
      </c>
      <c r="Q15" s="247" t="str">
        <f>IF(OR('（様式２）女入力'!$G20=Q$7,'（様式２）女入力'!$I20=Q$7),"●","")</f>
        <v/>
      </c>
      <c r="R15" s="247" t="str">
        <f>IF(OR('（様式２）女入力'!$G20=R$7,'（様式２）女入力'!$I20=R$7),"●","")</f>
        <v/>
      </c>
      <c r="S15" s="247" t="str">
        <f>IF(OR('（様式２）女入力'!$G20=S$7,'（様式２）女入力'!$I20=S$7),"●","")</f>
        <v/>
      </c>
      <c r="T15" s="247" t="str">
        <f>IF(OR('（様式２）女入力'!$G20=T$7,'（様式２）女入力'!$I20=T$7),"●","")</f>
        <v/>
      </c>
      <c r="U15" s="247" t="str">
        <f>IF(OR('（様式２）女入力'!$G20=U$7,'（様式２）女入力'!$I20=U$7),"●","")</f>
        <v/>
      </c>
      <c r="V15" s="247" t="str">
        <f>IF(OR('（様式２）女入力'!$G20=V$7,'（様式２）女入力'!$I20=V$7),"●","")</f>
        <v/>
      </c>
      <c r="W15" s="254" t="str">
        <f>IF('（様式２）女入力'!M20="○","●","")</f>
        <v/>
      </c>
      <c r="X15" s="357" t="str">
        <f>IF('（様式２）女入力'!N20="○","●","")</f>
        <v/>
      </c>
      <c r="Y15" s="355" t="str">
        <f>IF(OR('（様式２）女入力'!$G20=Y$7,'（様式２）女入力'!$I20=Y$7,'（様式２）女入力'!$K20=Y$7),"●","")</f>
        <v/>
      </c>
      <c r="Z15" s="285" t="str">
        <f>IF(OR('（様式２）女入力'!$G20=Z$7,'（様式２）女入力'!$I20=Z$7,'（様式２）女入力'!$K20=Z$7),"●","")</f>
        <v/>
      </c>
      <c r="AA15" s="285" t="str">
        <f>IF(OR('（様式２）女入力'!$G20=AA$7,'（様式２）女入力'!$I20=AA$7,'（様式２）女入力'!$K20=AA$7),"●","")</f>
        <v/>
      </c>
      <c r="AB15" s="285" t="str">
        <f>IF(OR('（様式２）女入力'!$G20=AB$7,'（様式２）女入力'!$I20=AB$7,'（様式２）女入力'!$K20=AB$7),"●","")</f>
        <v/>
      </c>
      <c r="AC15" s="243" t="str">
        <f t="shared" si="0"/>
        <v/>
      </c>
      <c r="AD15" s="296" t="str">
        <f t="shared" si="1"/>
        <v/>
      </c>
    </row>
    <row r="16" spans="2:30" ht="24.75" customHeight="1" x14ac:dyDescent="0.15">
      <c r="B16" s="240">
        <v>9</v>
      </c>
      <c r="C16" s="247" t="str">
        <f>IF('（様式２）女入力'!B21="","",'（様式２）女入力'!B21)</f>
        <v/>
      </c>
      <c r="D16" s="247" t="str">
        <f>IF('（様式２）女入力'!C21="","",'（様式２）女入力'!C21)</f>
        <v/>
      </c>
      <c r="E16" s="247" t="str">
        <f>IF('（様式２）女入力'!F21="","",'（様式２）女入力'!F21)</f>
        <v/>
      </c>
      <c r="F16" s="247" t="str">
        <f>IF(OR('（様式２）女入力'!$G21=F$7,'（様式２）女入力'!$I21=F$7),"●","")</f>
        <v/>
      </c>
      <c r="G16" s="247" t="str">
        <f>IF(OR('（様式２）女入力'!$G21=G$7,'（様式２）女入力'!$I21=G$7),"●","")</f>
        <v/>
      </c>
      <c r="H16" s="247" t="str">
        <f>IF(OR('（様式２）女入力'!$G21=H$7,'（様式２）女入力'!$I21=H$7),"●","")</f>
        <v/>
      </c>
      <c r="I16" s="247" t="str">
        <f>IF(OR('（様式２）女入力'!$G21=I$7,'（様式２）女入力'!$I21=I$7),"●","")</f>
        <v/>
      </c>
      <c r="J16" s="247" t="str">
        <f>IF(OR('（様式２）女入力'!$G21=J$7,'（様式２）女入力'!$I21=J$7),"●","")</f>
        <v/>
      </c>
      <c r="K16" s="247" t="str">
        <f>IF(OR('（様式２）女入力'!$G21=K$7,'（様式２）女入力'!$I21=K$7),"●","")</f>
        <v/>
      </c>
      <c r="L16" s="247" t="str">
        <f>IF(OR('（様式２）女入力'!$G21=L$7,'（様式２）女入力'!$I21=L$7),"●","")</f>
        <v/>
      </c>
      <c r="M16" s="247" t="str">
        <f>IF(OR('（様式２）女入力'!$G21=M$7,'（様式２）女入力'!$I21=M$7),"●","")</f>
        <v/>
      </c>
      <c r="N16" s="247" t="str">
        <f>IF(OR('（様式２）女入力'!$G21=N$7,'（様式２）女入力'!$I21=N$7),"●","")</f>
        <v/>
      </c>
      <c r="O16" s="247" t="str">
        <f>IF(OR('（様式２）女入力'!$G21=O$7,'（様式２）女入力'!$I21=O$7),"●","")</f>
        <v/>
      </c>
      <c r="P16" s="247" t="str">
        <f>IF(OR('（様式２）女入力'!$G21=P$7,'（様式２）女入力'!$I21=P$7),"●","")</f>
        <v/>
      </c>
      <c r="Q16" s="247" t="str">
        <f>IF(OR('（様式２）女入力'!$G21=Q$7,'（様式２）女入力'!$I21=Q$7),"●","")</f>
        <v/>
      </c>
      <c r="R16" s="247" t="str">
        <f>IF(OR('（様式２）女入力'!$G21=R$7,'（様式２）女入力'!$I21=R$7),"●","")</f>
        <v/>
      </c>
      <c r="S16" s="247" t="str">
        <f>IF(OR('（様式２）女入力'!$G21=S$7,'（様式２）女入力'!$I21=S$7),"●","")</f>
        <v/>
      </c>
      <c r="T16" s="247" t="str">
        <f>IF(OR('（様式２）女入力'!$G21=T$7,'（様式２）女入力'!$I21=T$7),"●","")</f>
        <v/>
      </c>
      <c r="U16" s="247" t="str">
        <f>IF(OR('（様式２）女入力'!$G21=U$7,'（様式２）女入力'!$I21=U$7),"●","")</f>
        <v/>
      </c>
      <c r="V16" s="247" t="str">
        <f>IF(OR('（様式２）女入力'!$G21=V$7,'（様式２）女入力'!$I21=V$7),"●","")</f>
        <v/>
      </c>
      <c r="W16" s="254" t="str">
        <f>IF('（様式２）女入力'!M21="○","●","")</f>
        <v/>
      </c>
      <c r="X16" s="357" t="str">
        <f>IF('（様式２）女入力'!N21="○","●","")</f>
        <v/>
      </c>
      <c r="Y16" s="355" t="str">
        <f>IF(OR('（様式２）女入力'!$G21=Y$7,'（様式２）女入力'!$I21=Y$7,'（様式２）女入力'!$K21=Y$7),"●","")</f>
        <v/>
      </c>
      <c r="Z16" s="285" t="str">
        <f>IF(OR('（様式２）女入力'!$G21=Z$7,'（様式２）女入力'!$I21=Z$7,'（様式２）女入力'!$K21=Z$7),"●","")</f>
        <v/>
      </c>
      <c r="AA16" s="285" t="str">
        <f>IF(OR('（様式２）女入力'!$G21=AA$7,'（様式２）女入力'!$I21=AA$7,'（様式２）女入力'!$K21=AA$7),"●","")</f>
        <v/>
      </c>
      <c r="AB16" s="285" t="str">
        <f>IF(OR('（様式２）女入力'!$G21=AB$7,'（様式２）女入力'!$I21=AB$7,'（様式２）女入力'!$K21=AB$7),"●","")</f>
        <v/>
      </c>
      <c r="AC16" s="243" t="str">
        <f t="shared" si="0"/>
        <v/>
      </c>
      <c r="AD16" s="296" t="str">
        <f t="shared" si="1"/>
        <v/>
      </c>
    </row>
    <row r="17" spans="2:30" ht="24.75" customHeight="1" x14ac:dyDescent="0.15">
      <c r="B17" s="240">
        <v>10</v>
      </c>
      <c r="C17" s="247" t="str">
        <f>IF('（様式２）女入力'!B22="","",'（様式２）女入力'!B22)</f>
        <v/>
      </c>
      <c r="D17" s="247" t="str">
        <f>IF('（様式２）女入力'!C22="","",'（様式２）女入力'!C22)</f>
        <v/>
      </c>
      <c r="E17" s="247" t="str">
        <f>IF('（様式２）女入力'!F22="","",'（様式２）女入力'!F22)</f>
        <v/>
      </c>
      <c r="F17" s="247" t="str">
        <f>IF(OR('（様式２）女入力'!$G22=F$7,'（様式２）女入力'!$I22=F$7),"●","")</f>
        <v/>
      </c>
      <c r="G17" s="247" t="str">
        <f>IF(OR('（様式２）女入力'!$G22=G$7,'（様式２）女入力'!$I22=G$7),"●","")</f>
        <v/>
      </c>
      <c r="H17" s="247" t="str">
        <f>IF(OR('（様式２）女入力'!$G22=H$7,'（様式２）女入力'!$I22=H$7),"●","")</f>
        <v/>
      </c>
      <c r="I17" s="247" t="str">
        <f>IF(OR('（様式２）女入力'!$G22=I$7,'（様式２）女入力'!$I22=I$7),"●","")</f>
        <v/>
      </c>
      <c r="J17" s="247" t="str">
        <f>IF(OR('（様式２）女入力'!$G22=J$7,'（様式２）女入力'!$I22=J$7),"●","")</f>
        <v/>
      </c>
      <c r="K17" s="247" t="str">
        <f>IF(OR('（様式２）女入力'!$G22=K$7,'（様式２）女入力'!$I22=K$7),"●","")</f>
        <v/>
      </c>
      <c r="L17" s="247" t="str">
        <f>IF(OR('（様式２）女入力'!$G22=L$7,'（様式２）女入力'!$I22=L$7),"●","")</f>
        <v/>
      </c>
      <c r="M17" s="247" t="str">
        <f>IF(OR('（様式２）女入力'!$G22=M$7,'（様式２）女入力'!$I22=M$7),"●","")</f>
        <v/>
      </c>
      <c r="N17" s="247" t="str">
        <f>IF(OR('（様式２）女入力'!$G22=N$7,'（様式２）女入力'!$I22=N$7),"●","")</f>
        <v/>
      </c>
      <c r="O17" s="247" t="str">
        <f>IF(OR('（様式２）女入力'!$G22=O$7,'（様式２）女入力'!$I22=O$7),"●","")</f>
        <v/>
      </c>
      <c r="P17" s="247" t="str">
        <f>IF(OR('（様式２）女入力'!$G22=P$7,'（様式２）女入力'!$I22=P$7),"●","")</f>
        <v/>
      </c>
      <c r="Q17" s="247" t="str">
        <f>IF(OR('（様式２）女入力'!$G22=Q$7,'（様式２）女入力'!$I22=Q$7),"●","")</f>
        <v/>
      </c>
      <c r="R17" s="247" t="str">
        <f>IF(OR('（様式２）女入力'!$G22=R$7,'（様式２）女入力'!$I22=R$7),"●","")</f>
        <v/>
      </c>
      <c r="S17" s="247" t="str">
        <f>IF(OR('（様式２）女入力'!$G22=S$7,'（様式２）女入力'!$I22=S$7),"●","")</f>
        <v/>
      </c>
      <c r="T17" s="247" t="str">
        <f>IF(OR('（様式２）女入力'!$G22=T$7,'（様式２）女入力'!$I22=T$7),"●","")</f>
        <v/>
      </c>
      <c r="U17" s="247" t="str">
        <f>IF(OR('（様式２）女入力'!$G22=U$7,'（様式２）女入力'!$I22=U$7),"●","")</f>
        <v/>
      </c>
      <c r="V17" s="247" t="str">
        <f>IF(OR('（様式２）女入力'!$G22=V$7,'（様式２）女入力'!$I22=V$7),"●","")</f>
        <v/>
      </c>
      <c r="W17" s="254" t="str">
        <f>IF('（様式２）女入力'!M22="○","●","")</f>
        <v/>
      </c>
      <c r="X17" s="357" t="str">
        <f>IF('（様式２）女入力'!N22="○","●","")</f>
        <v/>
      </c>
      <c r="Y17" s="355" t="str">
        <f>IF(OR('（様式２）女入力'!$G22=Y$7,'（様式２）女入力'!$I22=Y$7,'（様式２）女入力'!$K22=Y$7),"●","")</f>
        <v/>
      </c>
      <c r="Z17" s="285" t="str">
        <f>IF(OR('（様式２）女入力'!$G22=Z$7,'（様式２）女入力'!$I22=Z$7,'（様式２）女入力'!$K22=Z$7),"●","")</f>
        <v/>
      </c>
      <c r="AA17" s="285" t="str">
        <f>IF(OR('（様式２）女入力'!$G22=AA$7,'（様式２）女入力'!$I22=AA$7,'（様式２）女入力'!$K22=AA$7),"●","")</f>
        <v/>
      </c>
      <c r="AB17" s="285" t="str">
        <f>IF(OR('（様式２）女入力'!$G22=AB$7,'（様式２）女入力'!$I22=AB$7,'（様式２）女入力'!$K22=AB$7),"●","")</f>
        <v/>
      </c>
      <c r="AC17" s="243" t="str">
        <f t="shared" si="0"/>
        <v/>
      </c>
      <c r="AD17" s="296" t="str">
        <f t="shared" si="1"/>
        <v/>
      </c>
    </row>
    <row r="18" spans="2:30" ht="24.75" customHeight="1" x14ac:dyDescent="0.15">
      <c r="B18" s="240">
        <v>11</v>
      </c>
      <c r="C18" s="247" t="str">
        <f>IF('（様式２）女入力'!B23="","",'（様式２）女入力'!B23)</f>
        <v/>
      </c>
      <c r="D18" s="247" t="str">
        <f>IF('（様式２）女入力'!C23="","",'（様式２）女入力'!C23)</f>
        <v/>
      </c>
      <c r="E18" s="247" t="str">
        <f>IF('（様式２）女入力'!F23="","",'（様式２）女入力'!F23)</f>
        <v/>
      </c>
      <c r="F18" s="247" t="str">
        <f>IF(OR('（様式２）女入力'!$G23=F$7,'（様式２）女入力'!$I23=F$7),"●","")</f>
        <v/>
      </c>
      <c r="G18" s="247" t="str">
        <f>IF(OR('（様式２）女入力'!$G23=G$7,'（様式２）女入力'!$I23=G$7),"●","")</f>
        <v/>
      </c>
      <c r="H18" s="247" t="str">
        <f>IF(OR('（様式２）女入力'!$G23=H$7,'（様式２）女入力'!$I23=H$7),"●","")</f>
        <v/>
      </c>
      <c r="I18" s="247" t="str">
        <f>IF(OR('（様式２）女入力'!$G23=I$7,'（様式２）女入力'!$I23=I$7),"●","")</f>
        <v/>
      </c>
      <c r="J18" s="247" t="str">
        <f>IF(OR('（様式２）女入力'!$G23=J$7,'（様式２）女入力'!$I23=J$7),"●","")</f>
        <v/>
      </c>
      <c r="K18" s="247" t="str">
        <f>IF(OR('（様式２）女入力'!$G23=K$7,'（様式２）女入力'!$I23=K$7),"●","")</f>
        <v/>
      </c>
      <c r="L18" s="247" t="str">
        <f>IF(OR('（様式２）女入力'!$G23=L$7,'（様式２）女入力'!$I23=L$7),"●","")</f>
        <v/>
      </c>
      <c r="M18" s="247" t="str">
        <f>IF(OR('（様式２）女入力'!$G23=M$7,'（様式２）女入力'!$I23=M$7),"●","")</f>
        <v/>
      </c>
      <c r="N18" s="247" t="str">
        <f>IF(OR('（様式２）女入力'!$G23=N$7,'（様式２）女入力'!$I23=N$7),"●","")</f>
        <v/>
      </c>
      <c r="O18" s="247" t="str">
        <f>IF(OR('（様式２）女入力'!$G23=O$7,'（様式２）女入力'!$I23=O$7),"●","")</f>
        <v/>
      </c>
      <c r="P18" s="247" t="str">
        <f>IF(OR('（様式２）女入力'!$G23=P$7,'（様式２）女入力'!$I23=P$7),"●","")</f>
        <v/>
      </c>
      <c r="Q18" s="247" t="str">
        <f>IF(OR('（様式２）女入力'!$G23=Q$7,'（様式２）女入力'!$I23=Q$7),"●","")</f>
        <v/>
      </c>
      <c r="R18" s="247" t="str">
        <f>IF(OR('（様式２）女入力'!$G23=R$7,'（様式２）女入力'!$I23=R$7),"●","")</f>
        <v/>
      </c>
      <c r="S18" s="247" t="str">
        <f>IF(OR('（様式２）女入力'!$G23=S$7,'（様式２）女入力'!$I23=S$7),"●","")</f>
        <v/>
      </c>
      <c r="T18" s="247" t="str">
        <f>IF(OR('（様式２）女入力'!$G23=T$7,'（様式２）女入力'!$I23=T$7),"●","")</f>
        <v/>
      </c>
      <c r="U18" s="247" t="str">
        <f>IF(OR('（様式２）女入力'!$G23=U$7,'（様式２）女入力'!$I23=U$7),"●","")</f>
        <v/>
      </c>
      <c r="V18" s="247" t="str">
        <f>IF(OR('（様式２）女入力'!$G23=V$7,'（様式２）女入力'!$I23=V$7),"●","")</f>
        <v/>
      </c>
      <c r="W18" s="254" t="str">
        <f>IF('（様式２）女入力'!M23="○","●","")</f>
        <v/>
      </c>
      <c r="X18" s="357" t="str">
        <f>IF('（様式２）女入力'!N23="○","●","")</f>
        <v/>
      </c>
      <c r="Y18" s="355" t="str">
        <f>IF(OR('（様式２）女入力'!$G23=Y$7,'（様式２）女入力'!$I23=Y$7,'（様式２）女入力'!$K23=Y$7),"●","")</f>
        <v/>
      </c>
      <c r="Z18" s="285" t="str">
        <f>IF(OR('（様式２）女入力'!$G23=Z$7,'（様式２）女入力'!$I23=Z$7,'（様式２）女入力'!$K23=Z$7),"●","")</f>
        <v/>
      </c>
      <c r="AA18" s="285" t="str">
        <f>IF(OR('（様式２）女入力'!$G23=AA$7,'（様式２）女入力'!$I23=AA$7,'（様式２）女入力'!$K23=AA$7),"●","")</f>
        <v/>
      </c>
      <c r="AB18" s="285" t="str">
        <f>IF(OR('（様式２）女入力'!$G23=AB$7,'（様式２）女入力'!$I23=AB$7,'（様式２）女入力'!$K23=AB$7),"●","")</f>
        <v/>
      </c>
      <c r="AC18" s="243" t="str">
        <f t="shared" si="0"/>
        <v/>
      </c>
      <c r="AD18" s="296" t="str">
        <f t="shared" si="1"/>
        <v/>
      </c>
    </row>
    <row r="19" spans="2:30" ht="24.75" customHeight="1" x14ac:dyDescent="0.15">
      <c r="B19" s="240">
        <v>12</v>
      </c>
      <c r="C19" s="247" t="str">
        <f>IF('（様式２）女入力'!B24="","",'（様式２）女入力'!B24)</f>
        <v/>
      </c>
      <c r="D19" s="247" t="str">
        <f>IF('（様式２）女入力'!C24="","",'（様式２）女入力'!C24)</f>
        <v/>
      </c>
      <c r="E19" s="247" t="str">
        <f>IF('（様式２）女入力'!F24="","",'（様式２）女入力'!F24)</f>
        <v/>
      </c>
      <c r="F19" s="247" t="str">
        <f>IF(OR('（様式２）女入力'!$G24=F$7,'（様式２）女入力'!$I24=F$7),"●","")</f>
        <v/>
      </c>
      <c r="G19" s="247" t="str">
        <f>IF(OR('（様式２）女入力'!$G24=G$7,'（様式２）女入力'!$I24=G$7),"●","")</f>
        <v/>
      </c>
      <c r="H19" s="247" t="str">
        <f>IF(OR('（様式２）女入力'!$G24=H$7,'（様式２）女入力'!$I24=H$7),"●","")</f>
        <v/>
      </c>
      <c r="I19" s="247" t="str">
        <f>IF(OR('（様式２）女入力'!$G24=I$7,'（様式２）女入力'!$I24=I$7),"●","")</f>
        <v/>
      </c>
      <c r="J19" s="247" t="str">
        <f>IF(OR('（様式２）女入力'!$G24=J$7,'（様式２）女入力'!$I24=J$7),"●","")</f>
        <v/>
      </c>
      <c r="K19" s="247" t="str">
        <f>IF(OR('（様式２）女入力'!$G24=K$7,'（様式２）女入力'!$I24=K$7),"●","")</f>
        <v/>
      </c>
      <c r="L19" s="247" t="str">
        <f>IF(OR('（様式２）女入力'!$G24=L$7,'（様式２）女入力'!$I24=L$7),"●","")</f>
        <v/>
      </c>
      <c r="M19" s="247" t="str">
        <f>IF(OR('（様式２）女入力'!$G24=M$7,'（様式２）女入力'!$I24=M$7),"●","")</f>
        <v/>
      </c>
      <c r="N19" s="247" t="str">
        <f>IF(OR('（様式２）女入力'!$G24=N$7,'（様式２）女入力'!$I24=N$7),"●","")</f>
        <v/>
      </c>
      <c r="O19" s="247" t="str">
        <f>IF(OR('（様式２）女入力'!$G24=O$7,'（様式２）女入力'!$I24=O$7),"●","")</f>
        <v/>
      </c>
      <c r="P19" s="247" t="str">
        <f>IF(OR('（様式２）女入力'!$G24=P$7,'（様式２）女入力'!$I24=P$7),"●","")</f>
        <v/>
      </c>
      <c r="Q19" s="247" t="str">
        <f>IF(OR('（様式２）女入力'!$G24=Q$7,'（様式２）女入力'!$I24=Q$7),"●","")</f>
        <v/>
      </c>
      <c r="R19" s="247" t="str">
        <f>IF(OR('（様式２）女入力'!$G24=R$7,'（様式２）女入力'!$I24=R$7),"●","")</f>
        <v/>
      </c>
      <c r="S19" s="247" t="str">
        <f>IF(OR('（様式２）女入力'!$G24=S$7,'（様式２）女入力'!$I24=S$7),"●","")</f>
        <v/>
      </c>
      <c r="T19" s="247" t="str">
        <f>IF(OR('（様式２）女入力'!$G24=T$7,'（様式２）女入力'!$I24=T$7),"●","")</f>
        <v/>
      </c>
      <c r="U19" s="247" t="str">
        <f>IF(OR('（様式２）女入力'!$G24=U$7,'（様式２）女入力'!$I24=U$7),"●","")</f>
        <v/>
      </c>
      <c r="V19" s="247" t="str">
        <f>IF(OR('（様式２）女入力'!$G24=V$7,'（様式２）女入力'!$I24=V$7),"●","")</f>
        <v/>
      </c>
      <c r="W19" s="254" t="str">
        <f>IF('（様式２）女入力'!M24="○","●","")</f>
        <v/>
      </c>
      <c r="X19" s="357" t="str">
        <f>IF('（様式２）女入力'!N24="○","●","")</f>
        <v/>
      </c>
      <c r="Y19" s="355" t="str">
        <f>IF(OR('（様式２）女入力'!$G24=Y$7,'（様式２）女入力'!$I24=Y$7,'（様式２）女入力'!$K24=Y$7),"●","")</f>
        <v/>
      </c>
      <c r="Z19" s="285" t="str">
        <f>IF(OR('（様式２）女入力'!$G24=Z$7,'（様式２）女入力'!$I24=Z$7,'（様式２）女入力'!$K24=Z$7),"●","")</f>
        <v/>
      </c>
      <c r="AA19" s="285" t="str">
        <f>IF(OR('（様式２）女入力'!$G24=AA$7,'（様式２）女入力'!$I24=AA$7,'（様式２）女入力'!$K24=AA$7),"●","")</f>
        <v/>
      </c>
      <c r="AB19" s="285" t="str">
        <f>IF(OR('（様式２）女入力'!$G24=AB$7,'（様式２）女入力'!$I24=AB$7,'（様式２）女入力'!$K24=AB$7),"●","")</f>
        <v/>
      </c>
      <c r="AC19" s="243" t="str">
        <f t="shared" si="0"/>
        <v/>
      </c>
      <c r="AD19" s="296" t="str">
        <f t="shared" si="1"/>
        <v/>
      </c>
    </row>
    <row r="20" spans="2:30" ht="24.75" customHeight="1" x14ac:dyDescent="0.15">
      <c r="B20" s="240">
        <v>13</v>
      </c>
      <c r="C20" s="247" t="str">
        <f>IF('（様式２）女入力'!B25="","",'（様式２）女入力'!B25)</f>
        <v/>
      </c>
      <c r="D20" s="247" t="str">
        <f>IF('（様式２）女入力'!C25="","",'（様式２）女入力'!C25)</f>
        <v/>
      </c>
      <c r="E20" s="247" t="str">
        <f>IF('（様式２）女入力'!F25="","",'（様式２）女入力'!F25)</f>
        <v/>
      </c>
      <c r="F20" s="247" t="str">
        <f>IF(OR('（様式２）女入力'!$G25=F$7,'（様式２）女入力'!$I25=F$7),"●","")</f>
        <v/>
      </c>
      <c r="G20" s="247" t="str">
        <f>IF(OR('（様式２）女入力'!$G25=G$7,'（様式２）女入力'!$I25=G$7),"●","")</f>
        <v/>
      </c>
      <c r="H20" s="247" t="str">
        <f>IF(OR('（様式２）女入力'!$G25=H$7,'（様式２）女入力'!$I25=H$7),"●","")</f>
        <v/>
      </c>
      <c r="I20" s="247" t="str">
        <f>IF(OR('（様式２）女入力'!$G25=I$7,'（様式２）女入力'!$I25=I$7),"●","")</f>
        <v/>
      </c>
      <c r="J20" s="247" t="str">
        <f>IF(OR('（様式２）女入力'!$G25=J$7,'（様式２）女入力'!$I25=J$7),"●","")</f>
        <v/>
      </c>
      <c r="K20" s="247" t="str">
        <f>IF(OR('（様式２）女入力'!$G25=K$7,'（様式２）女入力'!$I25=K$7),"●","")</f>
        <v/>
      </c>
      <c r="L20" s="247" t="str">
        <f>IF(OR('（様式２）女入力'!$G25=L$7,'（様式２）女入力'!$I25=L$7),"●","")</f>
        <v/>
      </c>
      <c r="M20" s="247" t="str">
        <f>IF(OR('（様式２）女入力'!$G25=M$7,'（様式２）女入力'!$I25=M$7),"●","")</f>
        <v/>
      </c>
      <c r="N20" s="247" t="str">
        <f>IF(OR('（様式２）女入力'!$G25=N$7,'（様式２）女入力'!$I25=N$7),"●","")</f>
        <v/>
      </c>
      <c r="O20" s="247" t="str">
        <f>IF(OR('（様式２）女入力'!$G25=O$7,'（様式２）女入力'!$I25=O$7),"●","")</f>
        <v/>
      </c>
      <c r="P20" s="247" t="str">
        <f>IF(OR('（様式２）女入力'!$G25=P$7,'（様式２）女入力'!$I25=P$7),"●","")</f>
        <v/>
      </c>
      <c r="Q20" s="247" t="str">
        <f>IF(OR('（様式２）女入力'!$G25=Q$7,'（様式２）女入力'!$I25=Q$7),"●","")</f>
        <v/>
      </c>
      <c r="R20" s="247" t="str">
        <f>IF(OR('（様式２）女入力'!$G25=R$7,'（様式２）女入力'!$I25=R$7),"●","")</f>
        <v/>
      </c>
      <c r="S20" s="247" t="str">
        <f>IF(OR('（様式２）女入力'!$G25=S$7,'（様式２）女入力'!$I25=S$7),"●","")</f>
        <v/>
      </c>
      <c r="T20" s="247" t="str">
        <f>IF(OR('（様式２）女入力'!$G25=T$7,'（様式２）女入力'!$I25=T$7),"●","")</f>
        <v/>
      </c>
      <c r="U20" s="247" t="str">
        <f>IF(OR('（様式２）女入力'!$G25=U$7,'（様式２）女入力'!$I25=U$7),"●","")</f>
        <v/>
      </c>
      <c r="V20" s="247" t="str">
        <f>IF(OR('（様式２）女入力'!$G25=V$7,'（様式２）女入力'!$I25=V$7),"●","")</f>
        <v/>
      </c>
      <c r="W20" s="254" t="str">
        <f>IF('（様式２）女入力'!M25="○","●","")</f>
        <v/>
      </c>
      <c r="X20" s="357" t="str">
        <f>IF('（様式２）女入力'!N25="○","●","")</f>
        <v/>
      </c>
      <c r="Y20" s="355" t="str">
        <f>IF(OR('（様式２）女入力'!$G25=Y$7,'（様式２）女入力'!$I25=Y$7,'（様式２）女入力'!$K25=Y$7),"●","")</f>
        <v/>
      </c>
      <c r="Z20" s="285" t="str">
        <f>IF(OR('（様式２）女入力'!$G25=Z$7,'（様式２）女入力'!$I25=Z$7,'（様式２）女入力'!$K25=Z$7),"●","")</f>
        <v/>
      </c>
      <c r="AA20" s="285" t="str">
        <f>IF(OR('（様式２）女入力'!$G25=AA$7,'（様式２）女入力'!$I25=AA$7,'（様式２）女入力'!$K25=AA$7),"●","")</f>
        <v/>
      </c>
      <c r="AB20" s="285" t="str">
        <f>IF(OR('（様式２）女入力'!$G25=AB$7,'（様式２）女入力'!$I25=AB$7,'（様式２）女入力'!$K25=AB$7),"●","")</f>
        <v/>
      </c>
      <c r="AC20" s="243" t="str">
        <f t="shared" si="0"/>
        <v/>
      </c>
      <c r="AD20" s="296" t="str">
        <f t="shared" si="1"/>
        <v/>
      </c>
    </row>
    <row r="21" spans="2:30" ht="24.75" customHeight="1" x14ac:dyDescent="0.15">
      <c r="B21" s="240">
        <v>14</v>
      </c>
      <c r="C21" s="247" t="str">
        <f>IF('（様式２）女入力'!B26="","",'（様式２）女入力'!B26)</f>
        <v/>
      </c>
      <c r="D21" s="247" t="str">
        <f>IF('（様式２）女入力'!C26="","",'（様式２）女入力'!C26)</f>
        <v/>
      </c>
      <c r="E21" s="247" t="str">
        <f>IF('（様式２）女入力'!F26="","",'（様式２）女入力'!F26)</f>
        <v/>
      </c>
      <c r="F21" s="247" t="str">
        <f>IF(OR('（様式２）女入力'!$G26=F$7,'（様式２）女入力'!$I26=F$7),"●","")</f>
        <v/>
      </c>
      <c r="G21" s="247" t="str">
        <f>IF(OR('（様式２）女入力'!$G26=G$7,'（様式２）女入力'!$I26=G$7),"●","")</f>
        <v/>
      </c>
      <c r="H21" s="247" t="str">
        <f>IF(OR('（様式２）女入力'!$G26=H$7,'（様式２）女入力'!$I26=H$7),"●","")</f>
        <v/>
      </c>
      <c r="I21" s="247" t="str">
        <f>IF(OR('（様式２）女入力'!$G26=I$7,'（様式２）女入力'!$I26=I$7),"●","")</f>
        <v/>
      </c>
      <c r="J21" s="247" t="str">
        <f>IF(OR('（様式２）女入力'!$G26=J$7,'（様式２）女入力'!$I26=J$7),"●","")</f>
        <v/>
      </c>
      <c r="K21" s="247" t="str">
        <f>IF(OR('（様式２）女入力'!$G26=K$7,'（様式２）女入力'!$I26=K$7),"●","")</f>
        <v/>
      </c>
      <c r="L21" s="247" t="str">
        <f>IF(OR('（様式２）女入力'!$G26=L$7,'（様式２）女入力'!$I26=L$7),"●","")</f>
        <v/>
      </c>
      <c r="M21" s="247" t="str">
        <f>IF(OR('（様式２）女入力'!$G26=M$7,'（様式２）女入力'!$I26=M$7),"●","")</f>
        <v/>
      </c>
      <c r="N21" s="247" t="str">
        <f>IF(OR('（様式２）女入力'!$G26=N$7,'（様式２）女入力'!$I26=N$7),"●","")</f>
        <v/>
      </c>
      <c r="O21" s="247" t="str">
        <f>IF(OR('（様式２）女入力'!$G26=O$7,'（様式２）女入力'!$I26=O$7),"●","")</f>
        <v/>
      </c>
      <c r="P21" s="247" t="str">
        <f>IF(OR('（様式２）女入力'!$G26=P$7,'（様式２）女入力'!$I26=P$7),"●","")</f>
        <v/>
      </c>
      <c r="Q21" s="247" t="str">
        <f>IF(OR('（様式２）女入力'!$G26=Q$7,'（様式２）女入力'!$I26=Q$7),"●","")</f>
        <v/>
      </c>
      <c r="R21" s="247" t="str">
        <f>IF(OR('（様式２）女入力'!$G26=R$7,'（様式２）女入力'!$I26=R$7),"●","")</f>
        <v/>
      </c>
      <c r="S21" s="247" t="str">
        <f>IF(OR('（様式２）女入力'!$G26=S$7,'（様式２）女入力'!$I26=S$7),"●","")</f>
        <v/>
      </c>
      <c r="T21" s="247" t="str">
        <f>IF(OR('（様式２）女入力'!$G26=T$7,'（様式２）女入力'!$I26=T$7),"●","")</f>
        <v/>
      </c>
      <c r="U21" s="247" t="str">
        <f>IF(OR('（様式２）女入力'!$G26=U$7,'（様式２）女入力'!$I26=U$7),"●","")</f>
        <v/>
      </c>
      <c r="V21" s="247" t="str">
        <f>IF(OR('（様式２）女入力'!$G26=V$7,'（様式２）女入力'!$I26=V$7),"●","")</f>
        <v/>
      </c>
      <c r="W21" s="254" t="str">
        <f>IF('（様式２）女入力'!M26="○","●","")</f>
        <v/>
      </c>
      <c r="X21" s="357" t="str">
        <f>IF('（様式２）女入力'!N26="○","●","")</f>
        <v/>
      </c>
      <c r="Y21" s="355" t="str">
        <f>IF(OR('（様式２）女入力'!$G26=Y$7,'（様式２）女入力'!$I26=Y$7,'（様式２）女入力'!$K26=Y$7),"●","")</f>
        <v/>
      </c>
      <c r="Z21" s="285" t="str">
        <f>IF(OR('（様式２）女入力'!$G26=Z$7,'（様式２）女入力'!$I26=Z$7,'（様式２）女入力'!$K26=Z$7),"●","")</f>
        <v/>
      </c>
      <c r="AA21" s="285" t="str">
        <f>IF(OR('（様式２）女入力'!$G26=AA$7,'（様式２）女入力'!$I26=AA$7,'（様式２）女入力'!$K26=AA$7),"●","")</f>
        <v/>
      </c>
      <c r="AB21" s="285" t="str">
        <f>IF(OR('（様式２）女入力'!$G26=AB$7,'（様式２）女入力'!$I26=AB$7,'（様式２）女入力'!$K26=AB$7),"●","")</f>
        <v/>
      </c>
      <c r="AC21" s="243" t="str">
        <f t="shared" si="0"/>
        <v/>
      </c>
      <c r="AD21" s="296" t="str">
        <f t="shared" si="1"/>
        <v/>
      </c>
    </row>
    <row r="22" spans="2:30" ht="24.75" customHeight="1" x14ac:dyDescent="0.15">
      <c r="B22" s="240">
        <v>15</v>
      </c>
      <c r="C22" s="247" t="str">
        <f>IF('（様式２）女入力'!B27="","",'（様式２）女入力'!B27)</f>
        <v/>
      </c>
      <c r="D22" s="247" t="str">
        <f>IF('（様式２）女入力'!C27="","",'（様式２）女入力'!C27)</f>
        <v/>
      </c>
      <c r="E22" s="247" t="str">
        <f>IF('（様式２）女入力'!F27="","",'（様式２）女入力'!F27)</f>
        <v/>
      </c>
      <c r="F22" s="247" t="str">
        <f>IF(OR('（様式２）女入力'!$G27=F$7,'（様式２）女入力'!$I27=F$7),"●","")</f>
        <v/>
      </c>
      <c r="G22" s="247" t="str">
        <f>IF(OR('（様式２）女入力'!$G27=G$7,'（様式２）女入力'!$I27=G$7),"●","")</f>
        <v/>
      </c>
      <c r="H22" s="247" t="str">
        <f>IF(OR('（様式２）女入力'!$G27=H$7,'（様式２）女入力'!$I27=H$7),"●","")</f>
        <v/>
      </c>
      <c r="I22" s="247" t="str">
        <f>IF(OR('（様式２）女入力'!$G27=I$7,'（様式２）女入力'!$I27=I$7),"●","")</f>
        <v/>
      </c>
      <c r="J22" s="247" t="str">
        <f>IF(OR('（様式２）女入力'!$G27=J$7,'（様式２）女入力'!$I27=J$7),"●","")</f>
        <v/>
      </c>
      <c r="K22" s="247" t="str">
        <f>IF(OR('（様式２）女入力'!$G27=K$7,'（様式２）女入力'!$I27=K$7),"●","")</f>
        <v/>
      </c>
      <c r="L22" s="247" t="str">
        <f>IF(OR('（様式２）女入力'!$G27=L$7,'（様式２）女入力'!$I27=L$7),"●","")</f>
        <v/>
      </c>
      <c r="M22" s="247" t="str">
        <f>IF(OR('（様式２）女入力'!$G27=M$7,'（様式２）女入力'!$I27=M$7),"●","")</f>
        <v/>
      </c>
      <c r="N22" s="247" t="str">
        <f>IF(OR('（様式２）女入力'!$G27=N$7,'（様式２）女入力'!$I27=N$7),"●","")</f>
        <v/>
      </c>
      <c r="O22" s="247" t="str">
        <f>IF(OR('（様式２）女入力'!$G27=O$7,'（様式２）女入力'!$I27=O$7),"●","")</f>
        <v/>
      </c>
      <c r="P22" s="247" t="str">
        <f>IF(OR('（様式２）女入力'!$G27=P$7,'（様式２）女入力'!$I27=P$7),"●","")</f>
        <v/>
      </c>
      <c r="Q22" s="247" t="str">
        <f>IF(OR('（様式２）女入力'!$G27=Q$7,'（様式２）女入力'!$I27=Q$7),"●","")</f>
        <v/>
      </c>
      <c r="R22" s="247" t="str">
        <f>IF(OR('（様式２）女入力'!$G27=R$7,'（様式２）女入力'!$I27=R$7),"●","")</f>
        <v/>
      </c>
      <c r="S22" s="247" t="str">
        <f>IF(OR('（様式２）女入力'!$G27=S$7,'（様式２）女入力'!$I27=S$7),"●","")</f>
        <v/>
      </c>
      <c r="T22" s="247" t="str">
        <f>IF(OR('（様式２）女入力'!$G27=T$7,'（様式２）女入力'!$I27=T$7),"●","")</f>
        <v/>
      </c>
      <c r="U22" s="247" t="str">
        <f>IF(OR('（様式２）女入力'!$G27=U$7,'（様式２）女入力'!$I27=U$7),"●","")</f>
        <v/>
      </c>
      <c r="V22" s="247" t="str">
        <f>IF(OR('（様式２）女入力'!$G27=V$7,'（様式２）女入力'!$I27=V$7),"●","")</f>
        <v/>
      </c>
      <c r="W22" s="254" t="str">
        <f>IF('（様式２）女入力'!M27="○","●","")</f>
        <v/>
      </c>
      <c r="X22" s="357" t="str">
        <f>IF('（様式２）女入力'!N27="○","●","")</f>
        <v/>
      </c>
      <c r="Y22" s="355" t="str">
        <f>IF(OR('（様式２）女入力'!$G27=Y$7,'（様式２）女入力'!$I27=Y$7,'（様式２）女入力'!$K27=Y$7),"●","")</f>
        <v/>
      </c>
      <c r="Z22" s="285" t="str">
        <f>IF(OR('（様式２）女入力'!$G27=Z$7,'（様式２）女入力'!$I27=Z$7,'（様式２）女入力'!$K27=Z$7),"●","")</f>
        <v/>
      </c>
      <c r="AA22" s="285" t="str">
        <f>IF(OR('（様式２）女入力'!$G27=AA$7,'（様式２）女入力'!$I27=AA$7,'（様式２）女入力'!$K27=AA$7),"●","")</f>
        <v/>
      </c>
      <c r="AB22" s="285" t="str">
        <f>IF(OR('（様式２）女入力'!$G27=AB$7,'（様式２）女入力'!$I27=AB$7,'（様式２）女入力'!$K27=AB$7),"●","")</f>
        <v/>
      </c>
      <c r="AC22" s="243" t="str">
        <f t="shared" si="0"/>
        <v/>
      </c>
      <c r="AD22" s="296" t="str">
        <f t="shared" si="1"/>
        <v/>
      </c>
    </row>
    <row r="23" spans="2:30" ht="24.75" customHeight="1" x14ac:dyDescent="0.15">
      <c r="B23" s="240">
        <v>16</v>
      </c>
      <c r="C23" s="247" t="str">
        <f>IF('（様式２）女入力'!B28="","",'（様式２）女入力'!B28)</f>
        <v/>
      </c>
      <c r="D23" s="247" t="str">
        <f>IF('（様式２）女入力'!C28="","",'（様式２）女入力'!C28)</f>
        <v/>
      </c>
      <c r="E23" s="247" t="str">
        <f>IF('（様式２）女入力'!F28="","",'（様式２）女入力'!F28)</f>
        <v/>
      </c>
      <c r="F23" s="247" t="str">
        <f>IF(OR('（様式２）女入力'!$G28=F$7,'（様式２）女入力'!$I28=F$7),"●","")</f>
        <v/>
      </c>
      <c r="G23" s="247" t="str">
        <f>IF(OR('（様式２）女入力'!$G28=G$7,'（様式２）女入力'!$I28=G$7),"●","")</f>
        <v/>
      </c>
      <c r="H23" s="247" t="str">
        <f>IF(OR('（様式２）女入力'!$G28=H$7,'（様式２）女入力'!$I28=H$7),"●","")</f>
        <v/>
      </c>
      <c r="I23" s="247" t="str">
        <f>IF(OR('（様式２）女入力'!$G28=I$7,'（様式２）女入力'!$I28=I$7),"●","")</f>
        <v/>
      </c>
      <c r="J23" s="247" t="str">
        <f>IF(OR('（様式２）女入力'!$G28=J$7,'（様式２）女入力'!$I28=J$7),"●","")</f>
        <v/>
      </c>
      <c r="K23" s="247" t="str">
        <f>IF(OR('（様式２）女入力'!$G28=K$7,'（様式２）女入力'!$I28=K$7),"●","")</f>
        <v/>
      </c>
      <c r="L23" s="247" t="str">
        <f>IF(OR('（様式２）女入力'!$G28=L$7,'（様式２）女入力'!$I28=L$7),"●","")</f>
        <v/>
      </c>
      <c r="M23" s="247" t="str">
        <f>IF(OR('（様式２）女入力'!$G28=M$7,'（様式２）女入力'!$I28=M$7),"●","")</f>
        <v/>
      </c>
      <c r="N23" s="247" t="str">
        <f>IF(OR('（様式２）女入力'!$G28=N$7,'（様式２）女入力'!$I28=N$7),"●","")</f>
        <v/>
      </c>
      <c r="O23" s="247" t="str">
        <f>IF(OR('（様式２）女入力'!$G28=O$7,'（様式２）女入力'!$I28=O$7),"●","")</f>
        <v/>
      </c>
      <c r="P23" s="247" t="str">
        <f>IF(OR('（様式２）女入力'!$G28=P$7,'（様式２）女入力'!$I28=P$7),"●","")</f>
        <v/>
      </c>
      <c r="Q23" s="247" t="str">
        <f>IF(OR('（様式２）女入力'!$G28=Q$7,'（様式２）女入力'!$I28=Q$7),"●","")</f>
        <v/>
      </c>
      <c r="R23" s="247" t="str">
        <f>IF(OR('（様式２）女入力'!$G28=R$7,'（様式２）女入力'!$I28=R$7),"●","")</f>
        <v/>
      </c>
      <c r="S23" s="247" t="str">
        <f>IF(OR('（様式２）女入力'!$G28=S$7,'（様式２）女入力'!$I28=S$7),"●","")</f>
        <v/>
      </c>
      <c r="T23" s="247" t="str">
        <f>IF(OR('（様式２）女入力'!$G28=T$7,'（様式２）女入力'!$I28=T$7),"●","")</f>
        <v/>
      </c>
      <c r="U23" s="247" t="str">
        <f>IF(OR('（様式２）女入力'!$G28=U$7,'（様式２）女入力'!$I28=U$7),"●","")</f>
        <v/>
      </c>
      <c r="V23" s="247" t="str">
        <f>IF(OR('（様式２）女入力'!$G28=V$7,'（様式２）女入力'!$I28=V$7),"●","")</f>
        <v/>
      </c>
      <c r="W23" s="254" t="str">
        <f>IF('（様式２）女入力'!M28="○","●","")</f>
        <v/>
      </c>
      <c r="X23" s="357" t="str">
        <f>IF('（様式２）女入力'!N28="○","●","")</f>
        <v/>
      </c>
      <c r="Y23" s="355" t="str">
        <f>IF(OR('（様式２）女入力'!$G28=Y$7,'（様式２）女入力'!$I28=Y$7,'（様式２）女入力'!$K28=Y$7),"●","")</f>
        <v/>
      </c>
      <c r="Z23" s="285" t="str">
        <f>IF(OR('（様式２）女入力'!$G28=Z$7,'（様式２）女入力'!$I28=Z$7,'（様式２）女入力'!$K28=Z$7),"●","")</f>
        <v/>
      </c>
      <c r="AA23" s="285" t="str">
        <f>IF(OR('（様式２）女入力'!$G28=AA$7,'（様式２）女入力'!$I28=AA$7,'（様式２）女入力'!$K28=AA$7),"●","")</f>
        <v/>
      </c>
      <c r="AB23" s="285" t="str">
        <f>IF(OR('（様式２）女入力'!$G28=AB$7,'（様式２）女入力'!$I28=AB$7,'（様式２）女入力'!$K28=AB$7),"●","")</f>
        <v/>
      </c>
      <c r="AC23" s="243" t="str">
        <f t="shared" si="0"/>
        <v/>
      </c>
      <c r="AD23" s="296" t="str">
        <f t="shared" si="1"/>
        <v/>
      </c>
    </row>
    <row r="24" spans="2:30" ht="24.75" customHeight="1" x14ac:dyDescent="0.15">
      <c r="B24" s="240">
        <v>17</v>
      </c>
      <c r="C24" s="247" t="str">
        <f>IF('（様式２）女入力'!B29="","",'（様式２）女入力'!B29)</f>
        <v/>
      </c>
      <c r="D24" s="247" t="str">
        <f>IF('（様式２）女入力'!C29="","",'（様式２）女入力'!C29)</f>
        <v/>
      </c>
      <c r="E24" s="247" t="str">
        <f>IF('（様式２）女入力'!F29="","",'（様式２）女入力'!F29)</f>
        <v/>
      </c>
      <c r="F24" s="247" t="str">
        <f>IF(OR('（様式２）女入力'!$G29=F$7,'（様式２）女入力'!$I29=F$7),"●","")</f>
        <v/>
      </c>
      <c r="G24" s="247" t="str">
        <f>IF(OR('（様式２）女入力'!$G29=G$7,'（様式２）女入力'!$I29=G$7),"●","")</f>
        <v/>
      </c>
      <c r="H24" s="247" t="str">
        <f>IF(OR('（様式２）女入力'!$G29=H$7,'（様式２）女入力'!$I29=H$7),"●","")</f>
        <v/>
      </c>
      <c r="I24" s="247" t="str">
        <f>IF(OR('（様式２）女入力'!$G29=I$7,'（様式２）女入力'!$I29=I$7),"●","")</f>
        <v/>
      </c>
      <c r="J24" s="247" t="str">
        <f>IF(OR('（様式２）女入力'!$G29=J$7,'（様式２）女入力'!$I29=J$7),"●","")</f>
        <v/>
      </c>
      <c r="K24" s="247" t="str">
        <f>IF(OR('（様式２）女入力'!$G29=K$7,'（様式２）女入力'!$I29=K$7),"●","")</f>
        <v/>
      </c>
      <c r="L24" s="247" t="str">
        <f>IF(OR('（様式２）女入力'!$G29=L$7,'（様式２）女入力'!$I29=L$7),"●","")</f>
        <v/>
      </c>
      <c r="M24" s="247" t="str">
        <f>IF(OR('（様式２）女入力'!$G29=M$7,'（様式２）女入力'!$I29=M$7),"●","")</f>
        <v/>
      </c>
      <c r="N24" s="247" t="str">
        <f>IF(OR('（様式２）女入力'!$G29=N$7,'（様式２）女入力'!$I29=N$7),"●","")</f>
        <v/>
      </c>
      <c r="O24" s="247" t="str">
        <f>IF(OR('（様式２）女入力'!$G29=O$7,'（様式２）女入力'!$I29=O$7),"●","")</f>
        <v/>
      </c>
      <c r="P24" s="247" t="str">
        <f>IF(OR('（様式２）女入力'!$G29=P$7,'（様式２）女入力'!$I29=P$7),"●","")</f>
        <v/>
      </c>
      <c r="Q24" s="247" t="str">
        <f>IF(OR('（様式２）女入力'!$G29=Q$7,'（様式２）女入力'!$I29=Q$7),"●","")</f>
        <v/>
      </c>
      <c r="R24" s="247" t="str">
        <f>IF(OR('（様式２）女入力'!$G29=R$7,'（様式２）女入力'!$I29=R$7),"●","")</f>
        <v/>
      </c>
      <c r="S24" s="247" t="str">
        <f>IF(OR('（様式２）女入力'!$G29=S$7,'（様式２）女入力'!$I29=S$7),"●","")</f>
        <v/>
      </c>
      <c r="T24" s="247" t="str">
        <f>IF(OR('（様式２）女入力'!$G29=T$7,'（様式２）女入力'!$I29=T$7),"●","")</f>
        <v/>
      </c>
      <c r="U24" s="247" t="str">
        <f>IF(OR('（様式２）女入力'!$G29=U$7,'（様式２）女入力'!$I29=U$7),"●","")</f>
        <v/>
      </c>
      <c r="V24" s="247" t="str">
        <f>IF(OR('（様式２）女入力'!$G29=V$7,'（様式２）女入力'!$I29=V$7),"●","")</f>
        <v/>
      </c>
      <c r="W24" s="254" t="str">
        <f>IF('（様式２）女入力'!M29="○","●","")</f>
        <v/>
      </c>
      <c r="X24" s="357" t="str">
        <f>IF('（様式２）女入力'!N29="○","●","")</f>
        <v/>
      </c>
      <c r="Y24" s="355" t="str">
        <f>IF(OR('（様式２）女入力'!$G29=Y$7,'（様式２）女入力'!$I29=Y$7,'（様式２）女入力'!$K29=Y$7),"●","")</f>
        <v/>
      </c>
      <c r="Z24" s="285" t="str">
        <f>IF(OR('（様式２）女入力'!$G29=Z$7,'（様式２）女入力'!$I29=Z$7,'（様式２）女入力'!$K29=Z$7),"●","")</f>
        <v/>
      </c>
      <c r="AA24" s="285" t="str">
        <f>IF(OR('（様式２）女入力'!$G29=AA$7,'（様式２）女入力'!$I29=AA$7,'（様式２）女入力'!$K29=AA$7),"●","")</f>
        <v/>
      </c>
      <c r="AB24" s="285" t="str">
        <f>IF(OR('（様式２）女入力'!$G29=AB$7,'（様式２）女入力'!$I29=AB$7,'（様式２）女入力'!$K29=AB$7),"●","")</f>
        <v/>
      </c>
      <c r="AC24" s="243" t="str">
        <f t="shared" si="0"/>
        <v/>
      </c>
      <c r="AD24" s="296" t="str">
        <f t="shared" si="1"/>
        <v/>
      </c>
    </row>
    <row r="25" spans="2:30" ht="24.75" customHeight="1" x14ac:dyDescent="0.15">
      <c r="B25" s="240">
        <v>18</v>
      </c>
      <c r="C25" s="247" t="str">
        <f>IF('（様式２）女入力'!B30="","",'（様式２）女入力'!B30)</f>
        <v/>
      </c>
      <c r="D25" s="247" t="str">
        <f>IF('（様式２）女入力'!C30="","",'（様式２）女入力'!C30)</f>
        <v/>
      </c>
      <c r="E25" s="247" t="str">
        <f>IF('（様式２）女入力'!F30="","",'（様式２）女入力'!F30)</f>
        <v/>
      </c>
      <c r="F25" s="247" t="str">
        <f>IF(OR('（様式２）女入力'!$G30=F$7,'（様式２）女入力'!$I30=F$7),"●","")</f>
        <v/>
      </c>
      <c r="G25" s="247" t="str">
        <f>IF(OR('（様式２）女入力'!$G30=G$7,'（様式２）女入力'!$I30=G$7),"●","")</f>
        <v/>
      </c>
      <c r="H25" s="247" t="str">
        <f>IF(OR('（様式２）女入力'!$G30=H$7,'（様式２）女入力'!$I30=H$7),"●","")</f>
        <v/>
      </c>
      <c r="I25" s="247" t="str">
        <f>IF(OR('（様式２）女入力'!$G30=I$7,'（様式２）女入力'!$I30=I$7),"●","")</f>
        <v/>
      </c>
      <c r="J25" s="247" t="str">
        <f>IF(OR('（様式２）女入力'!$G30=J$7,'（様式２）女入力'!$I30=J$7),"●","")</f>
        <v/>
      </c>
      <c r="K25" s="247" t="str">
        <f>IF(OR('（様式２）女入力'!$G30=K$7,'（様式２）女入力'!$I30=K$7),"●","")</f>
        <v/>
      </c>
      <c r="L25" s="247" t="str">
        <f>IF(OR('（様式２）女入力'!$G30=L$7,'（様式２）女入力'!$I30=L$7),"●","")</f>
        <v/>
      </c>
      <c r="M25" s="247" t="str">
        <f>IF(OR('（様式２）女入力'!$G30=M$7,'（様式２）女入力'!$I30=M$7),"●","")</f>
        <v/>
      </c>
      <c r="N25" s="247" t="str">
        <f>IF(OR('（様式２）女入力'!$G30=N$7,'（様式２）女入力'!$I30=N$7),"●","")</f>
        <v/>
      </c>
      <c r="O25" s="247" t="str">
        <f>IF(OR('（様式２）女入力'!$G30=O$7,'（様式２）女入力'!$I30=O$7),"●","")</f>
        <v/>
      </c>
      <c r="P25" s="247" t="str">
        <f>IF(OR('（様式２）女入力'!$G30=P$7,'（様式２）女入力'!$I30=P$7),"●","")</f>
        <v/>
      </c>
      <c r="Q25" s="247" t="str">
        <f>IF(OR('（様式２）女入力'!$G30=Q$7,'（様式２）女入力'!$I30=Q$7),"●","")</f>
        <v/>
      </c>
      <c r="R25" s="247" t="str">
        <f>IF(OR('（様式２）女入力'!$G30=R$7,'（様式２）女入力'!$I30=R$7),"●","")</f>
        <v/>
      </c>
      <c r="S25" s="247" t="str">
        <f>IF(OR('（様式２）女入力'!$G30=S$7,'（様式２）女入力'!$I30=S$7),"●","")</f>
        <v/>
      </c>
      <c r="T25" s="247" t="str">
        <f>IF(OR('（様式２）女入力'!$G30=T$7,'（様式２）女入力'!$I30=T$7),"●","")</f>
        <v/>
      </c>
      <c r="U25" s="247" t="str">
        <f>IF(OR('（様式２）女入力'!$G30=U$7,'（様式２）女入力'!$I30=U$7),"●","")</f>
        <v/>
      </c>
      <c r="V25" s="247" t="str">
        <f>IF(OR('（様式２）女入力'!$G30=V$7,'（様式２）女入力'!$I30=V$7),"●","")</f>
        <v/>
      </c>
      <c r="W25" s="254" t="str">
        <f>IF('（様式２）女入力'!M30="○","●","")</f>
        <v/>
      </c>
      <c r="X25" s="357" t="str">
        <f>IF('（様式２）女入力'!N30="○","●","")</f>
        <v/>
      </c>
      <c r="Y25" s="355" t="str">
        <f>IF(OR('（様式２）女入力'!$G30=Y$7,'（様式２）女入力'!$I30=Y$7,'（様式２）女入力'!$K30=Y$7),"●","")</f>
        <v/>
      </c>
      <c r="Z25" s="285" t="str">
        <f>IF(OR('（様式２）女入力'!$G30=Z$7,'（様式２）女入力'!$I30=Z$7,'（様式２）女入力'!$K30=Z$7),"●","")</f>
        <v/>
      </c>
      <c r="AA25" s="285" t="str">
        <f>IF(OR('（様式２）女入力'!$G30=AA$7,'（様式２）女入力'!$I30=AA$7,'（様式２）女入力'!$K30=AA$7),"●","")</f>
        <v/>
      </c>
      <c r="AB25" s="285" t="str">
        <f>IF(OR('（様式２）女入力'!$G30=AB$7,'（様式２）女入力'!$I30=AB$7,'（様式２）女入力'!$K30=AB$7),"●","")</f>
        <v/>
      </c>
      <c r="AC25" s="243" t="str">
        <f t="shared" si="0"/>
        <v/>
      </c>
      <c r="AD25" s="296" t="str">
        <f t="shared" si="1"/>
        <v/>
      </c>
    </row>
    <row r="26" spans="2:30" ht="24.75" customHeight="1" x14ac:dyDescent="0.15">
      <c r="B26" s="240">
        <v>19</v>
      </c>
      <c r="C26" s="247" t="str">
        <f>IF('（様式２）女入力'!B31="","",'（様式２）女入力'!B31)</f>
        <v/>
      </c>
      <c r="D26" s="247" t="str">
        <f>IF('（様式２）女入力'!C31="","",'（様式２）女入力'!C31)</f>
        <v/>
      </c>
      <c r="E26" s="247" t="str">
        <f>IF('（様式２）女入力'!F31="","",'（様式２）女入力'!F31)</f>
        <v/>
      </c>
      <c r="F26" s="247" t="str">
        <f>IF(OR('（様式２）女入力'!$G31=F$7,'（様式２）女入力'!$I31=F$7),"●","")</f>
        <v/>
      </c>
      <c r="G26" s="247" t="str">
        <f>IF(OR('（様式２）女入力'!$G31=G$7,'（様式２）女入力'!$I31=G$7),"●","")</f>
        <v/>
      </c>
      <c r="H26" s="247" t="str">
        <f>IF(OR('（様式２）女入力'!$G31=H$7,'（様式２）女入力'!$I31=H$7),"●","")</f>
        <v/>
      </c>
      <c r="I26" s="247" t="str">
        <f>IF(OR('（様式２）女入力'!$G31=I$7,'（様式２）女入力'!$I31=I$7),"●","")</f>
        <v/>
      </c>
      <c r="J26" s="247" t="str">
        <f>IF(OR('（様式２）女入力'!$G31=J$7,'（様式２）女入力'!$I31=J$7),"●","")</f>
        <v/>
      </c>
      <c r="K26" s="247" t="str">
        <f>IF(OR('（様式２）女入力'!$G31=K$7,'（様式２）女入力'!$I31=K$7),"●","")</f>
        <v/>
      </c>
      <c r="L26" s="247" t="str">
        <f>IF(OR('（様式２）女入力'!$G31=L$7,'（様式２）女入力'!$I31=L$7),"●","")</f>
        <v/>
      </c>
      <c r="M26" s="247" t="str">
        <f>IF(OR('（様式２）女入力'!$G31=M$7,'（様式２）女入力'!$I31=M$7),"●","")</f>
        <v/>
      </c>
      <c r="N26" s="247" t="str">
        <f>IF(OR('（様式２）女入力'!$G31=N$7,'（様式２）女入力'!$I31=N$7),"●","")</f>
        <v/>
      </c>
      <c r="O26" s="247" t="str">
        <f>IF(OR('（様式２）女入力'!$G31=O$7,'（様式２）女入力'!$I31=O$7),"●","")</f>
        <v/>
      </c>
      <c r="P26" s="247" t="str">
        <f>IF(OR('（様式２）女入力'!$G31=P$7,'（様式２）女入力'!$I31=P$7),"●","")</f>
        <v/>
      </c>
      <c r="Q26" s="247" t="str">
        <f>IF(OR('（様式２）女入力'!$G31=Q$7,'（様式２）女入力'!$I31=Q$7),"●","")</f>
        <v/>
      </c>
      <c r="R26" s="247" t="str">
        <f>IF(OR('（様式２）女入力'!$G31=R$7,'（様式２）女入力'!$I31=R$7),"●","")</f>
        <v/>
      </c>
      <c r="S26" s="247" t="str">
        <f>IF(OR('（様式２）女入力'!$G31=S$7,'（様式２）女入力'!$I31=S$7),"●","")</f>
        <v/>
      </c>
      <c r="T26" s="247" t="str">
        <f>IF(OR('（様式２）女入力'!$G31=T$7,'（様式２）女入力'!$I31=T$7),"●","")</f>
        <v/>
      </c>
      <c r="U26" s="247" t="str">
        <f>IF(OR('（様式２）女入力'!$G31=U$7,'（様式２）女入力'!$I31=U$7),"●","")</f>
        <v/>
      </c>
      <c r="V26" s="247" t="str">
        <f>IF(OR('（様式２）女入力'!$G31=V$7,'（様式２）女入力'!$I31=V$7),"●","")</f>
        <v/>
      </c>
      <c r="W26" s="254" t="str">
        <f>IF('（様式２）女入力'!M31="○","●","")</f>
        <v/>
      </c>
      <c r="X26" s="357" t="str">
        <f>IF('（様式２）女入力'!N31="○","●","")</f>
        <v/>
      </c>
      <c r="Y26" s="355" t="str">
        <f>IF(OR('（様式２）女入力'!$G31=Y$7,'（様式２）女入力'!$I31=Y$7,'（様式２）女入力'!$K31=Y$7),"●","")</f>
        <v/>
      </c>
      <c r="Z26" s="285" t="str">
        <f>IF(OR('（様式２）女入力'!$G31=Z$7,'（様式２）女入力'!$I31=Z$7,'（様式２）女入力'!$K31=Z$7),"●","")</f>
        <v/>
      </c>
      <c r="AA26" s="285" t="str">
        <f>IF(OR('（様式２）女入力'!$G31=AA$7,'（様式２）女入力'!$I31=AA$7,'（様式２）女入力'!$K31=AA$7),"●","")</f>
        <v/>
      </c>
      <c r="AB26" s="285" t="str">
        <f>IF(OR('（様式２）女入力'!$G31=AB$7,'（様式２）女入力'!$I31=AB$7,'（様式２）女入力'!$K31=AB$7),"●","")</f>
        <v/>
      </c>
      <c r="AC26" s="243" t="str">
        <f t="shared" si="0"/>
        <v/>
      </c>
      <c r="AD26" s="296" t="str">
        <f t="shared" si="1"/>
        <v/>
      </c>
    </row>
    <row r="27" spans="2:30" ht="24.75" customHeight="1" x14ac:dyDescent="0.15">
      <c r="B27" s="240">
        <v>20</v>
      </c>
      <c r="C27" s="247" t="str">
        <f>IF('（様式２）女入力'!B32="","",'（様式２）女入力'!B32)</f>
        <v/>
      </c>
      <c r="D27" s="247" t="str">
        <f>IF('（様式２）女入力'!C32="","",'（様式２）女入力'!C32)</f>
        <v/>
      </c>
      <c r="E27" s="247" t="str">
        <f>IF('（様式２）女入力'!F32="","",'（様式２）女入力'!F32)</f>
        <v/>
      </c>
      <c r="F27" s="247" t="str">
        <f>IF(OR('（様式２）女入力'!$G32=F$7,'（様式２）女入力'!$I32=F$7),"●","")</f>
        <v/>
      </c>
      <c r="G27" s="247" t="str">
        <f>IF(OR('（様式２）女入力'!$G32=G$7,'（様式２）女入力'!$I32=G$7),"●","")</f>
        <v/>
      </c>
      <c r="H27" s="247" t="str">
        <f>IF(OR('（様式２）女入力'!$G32=H$7,'（様式２）女入力'!$I32=H$7),"●","")</f>
        <v/>
      </c>
      <c r="I27" s="247" t="str">
        <f>IF(OR('（様式２）女入力'!$G32=I$7,'（様式２）女入力'!$I32=I$7),"●","")</f>
        <v/>
      </c>
      <c r="J27" s="247" t="str">
        <f>IF(OR('（様式２）女入力'!$G32=J$7,'（様式２）女入力'!$I32=J$7),"●","")</f>
        <v/>
      </c>
      <c r="K27" s="247" t="str">
        <f>IF(OR('（様式２）女入力'!$G32=K$7,'（様式２）女入力'!$I32=K$7),"●","")</f>
        <v/>
      </c>
      <c r="L27" s="247" t="str">
        <f>IF(OR('（様式２）女入力'!$G32=L$7,'（様式２）女入力'!$I32=L$7),"●","")</f>
        <v/>
      </c>
      <c r="M27" s="247" t="str">
        <f>IF(OR('（様式２）女入力'!$G32=M$7,'（様式２）女入力'!$I32=M$7),"●","")</f>
        <v/>
      </c>
      <c r="N27" s="247" t="str">
        <f>IF(OR('（様式２）女入力'!$G32=N$7,'（様式２）女入力'!$I32=N$7),"●","")</f>
        <v/>
      </c>
      <c r="O27" s="247" t="str">
        <f>IF(OR('（様式２）女入力'!$G32=O$7,'（様式２）女入力'!$I32=O$7),"●","")</f>
        <v/>
      </c>
      <c r="P27" s="247" t="str">
        <f>IF(OR('（様式２）女入力'!$G32=P$7,'（様式２）女入力'!$I32=P$7),"●","")</f>
        <v/>
      </c>
      <c r="Q27" s="247" t="str">
        <f>IF(OR('（様式２）女入力'!$G32=Q$7,'（様式２）女入力'!$I32=Q$7),"●","")</f>
        <v/>
      </c>
      <c r="R27" s="247" t="str">
        <f>IF(OR('（様式２）女入力'!$G32=R$7,'（様式２）女入力'!$I32=R$7),"●","")</f>
        <v/>
      </c>
      <c r="S27" s="247" t="str">
        <f>IF(OR('（様式２）女入力'!$G32=S$7,'（様式２）女入力'!$I32=S$7),"●","")</f>
        <v/>
      </c>
      <c r="T27" s="247" t="str">
        <f>IF(OR('（様式２）女入力'!$G32=T$7,'（様式２）女入力'!$I32=T$7),"●","")</f>
        <v/>
      </c>
      <c r="U27" s="247" t="str">
        <f>IF(OR('（様式２）女入力'!$G32=U$7,'（様式２）女入力'!$I32=U$7),"●","")</f>
        <v/>
      </c>
      <c r="V27" s="247" t="str">
        <f>IF(OR('（様式２）女入力'!$G32=V$7,'（様式２）女入力'!$I32=V$7),"●","")</f>
        <v/>
      </c>
      <c r="W27" s="254" t="str">
        <f>IF('（様式２）女入力'!M32="○","●","")</f>
        <v/>
      </c>
      <c r="X27" s="357" t="str">
        <f>IF('（様式２）女入力'!N32="○","●","")</f>
        <v/>
      </c>
      <c r="Y27" s="355" t="str">
        <f>IF(OR('（様式２）女入力'!$G32=Y$7,'（様式２）女入力'!$I32=Y$7,'（様式２）女入力'!$K32=Y$7),"●","")</f>
        <v/>
      </c>
      <c r="Z27" s="285" t="str">
        <f>IF(OR('（様式２）女入力'!$G32=Z$7,'（様式２）女入力'!$I32=Z$7,'（様式２）女入力'!$K32=Z$7),"●","")</f>
        <v/>
      </c>
      <c r="AA27" s="285" t="str">
        <f>IF(OR('（様式２）女入力'!$G32=AA$7,'（様式２）女入力'!$I32=AA$7,'（様式２）女入力'!$K32=AA$7),"●","")</f>
        <v/>
      </c>
      <c r="AB27" s="285" t="str">
        <f>IF(OR('（様式２）女入力'!$G32=AB$7,'（様式２）女入力'!$I32=AB$7,'（様式２）女入力'!$K32=AB$7),"●","")</f>
        <v/>
      </c>
      <c r="AC27" s="243" t="str">
        <f t="shared" si="0"/>
        <v/>
      </c>
      <c r="AD27" s="296" t="str">
        <f t="shared" si="1"/>
        <v/>
      </c>
    </row>
    <row r="28" spans="2:30" ht="24.75" customHeight="1" x14ac:dyDescent="0.15">
      <c r="B28" s="240">
        <v>21</v>
      </c>
      <c r="C28" s="247" t="str">
        <f>IF('（様式２）女入力'!B33="","",'（様式２）女入力'!B33)</f>
        <v/>
      </c>
      <c r="D28" s="247" t="str">
        <f>IF('（様式２）女入力'!C33="","",'（様式２）女入力'!C33)</f>
        <v/>
      </c>
      <c r="E28" s="247" t="str">
        <f>IF('（様式２）女入力'!F33="","",'（様式２）女入力'!F33)</f>
        <v/>
      </c>
      <c r="F28" s="247" t="str">
        <f>IF(OR('（様式２）女入力'!$G33=F$7,'（様式２）女入力'!$I33=F$7),"●","")</f>
        <v/>
      </c>
      <c r="G28" s="247" t="str">
        <f>IF(OR('（様式２）女入力'!$G33=G$7,'（様式２）女入力'!$I33=G$7),"●","")</f>
        <v/>
      </c>
      <c r="H28" s="247" t="str">
        <f>IF(OR('（様式２）女入力'!$G33=H$7,'（様式２）女入力'!$I33=H$7),"●","")</f>
        <v/>
      </c>
      <c r="I28" s="247" t="str">
        <f>IF(OR('（様式２）女入力'!$G33=I$7,'（様式２）女入力'!$I33=I$7),"●","")</f>
        <v/>
      </c>
      <c r="J28" s="247" t="str">
        <f>IF(OR('（様式２）女入力'!$G33=J$7,'（様式２）女入力'!$I33=J$7),"●","")</f>
        <v/>
      </c>
      <c r="K28" s="247" t="str">
        <f>IF(OR('（様式２）女入力'!$G33=K$7,'（様式２）女入力'!$I33=K$7),"●","")</f>
        <v/>
      </c>
      <c r="L28" s="247" t="str">
        <f>IF(OR('（様式２）女入力'!$G33=L$7,'（様式２）女入力'!$I33=L$7),"●","")</f>
        <v/>
      </c>
      <c r="M28" s="247" t="str">
        <f>IF(OR('（様式２）女入力'!$G33=M$7,'（様式２）女入力'!$I33=M$7),"●","")</f>
        <v/>
      </c>
      <c r="N28" s="247" t="str">
        <f>IF(OR('（様式２）女入力'!$G33=N$7,'（様式２）女入力'!$I33=N$7),"●","")</f>
        <v/>
      </c>
      <c r="O28" s="247" t="str">
        <f>IF(OR('（様式２）女入力'!$G33=O$7,'（様式２）女入力'!$I33=O$7),"●","")</f>
        <v/>
      </c>
      <c r="P28" s="247" t="str">
        <f>IF(OR('（様式２）女入力'!$G33=P$7,'（様式２）女入力'!$I33=P$7),"●","")</f>
        <v/>
      </c>
      <c r="Q28" s="247" t="str">
        <f>IF(OR('（様式２）女入力'!$G33=Q$7,'（様式２）女入力'!$I33=Q$7),"●","")</f>
        <v/>
      </c>
      <c r="R28" s="247" t="str">
        <f>IF(OR('（様式２）女入力'!$G33=R$7,'（様式２）女入力'!$I33=R$7),"●","")</f>
        <v/>
      </c>
      <c r="S28" s="247" t="str">
        <f>IF(OR('（様式２）女入力'!$G33=S$7,'（様式２）女入力'!$I33=S$7),"●","")</f>
        <v/>
      </c>
      <c r="T28" s="247" t="str">
        <f>IF(OR('（様式２）女入力'!$G33=T$7,'（様式２）女入力'!$I33=T$7),"●","")</f>
        <v/>
      </c>
      <c r="U28" s="247" t="str">
        <f>IF(OR('（様式２）女入力'!$G33=U$7,'（様式２）女入力'!$I33=U$7),"●","")</f>
        <v/>
      </c>
      <c r="V28" s="247" t="str">
        <f>IF(OR('（様式２）女入力'!$G33=V$7,'（様式２）女入力'!$I33=V$7),"●","")</f>
        <v/>
      </c>
      <c r="W28" s="254" t="str">
        <f>IF('（様式２）女入力'!M33="○","●","")</f>
        <v/>
      </c>
      <c r="X28" s="357" t="str">
        <f>IF('（様式２）女入力'!N33="○","●","")</f>
        <v/>
      </c>
      <c r="Y28" s="355" t="str">
        <f>IF(OR('（様式２）女入力'!$G33=Y$7,'（様式２）女入力'!$I33=Y$7,'（様式２）女入力'!$K33=Y$7),"●","")</f>
        <v/>
      </c>
      <c r="Z28" s="285" t="str">
        <f>IF(OR('（様式２）女入力'!$G33=Z$7,'（様式２）女入力'!$I33=Z$7,'（様式２）女入力'!$K33=Z$7),"●","")</f>
        <v/>
      </c>
      <c r="AA28" s="285" t="str">
        <f>IF(OR('（様式２）女入力'!$G33=AA$7,'（様式２）女入力'!$I33=AA$7,'（様式２）女入力'!$K33=AA$7),"●","")</f>
        <v/>
      </c>
      <c r="AB28" s="285" t="str">
        <f>IF(OR('（様式２）女入力'!$G33=AB$7,'（様式２）女入力'!$I33=AB$7,'（様式２）女入力'!$K33=AB$7),"●","")</f>
        <v/>
      </c>
      <c r="AC28" s="243" t="str">
        <f t="shared" si="0"/>
        <v/>
      </c>
      <c r="AD28" s="296" t="str">
        <f t="shared" si="1"/>
        <v/>
      </c>
    </row>
    <row r="29" spans="2:30" ht="24.75" customHeight="1" x14ac:dyDescent="0.15">
      <c r="B29" s="240">
        <v>22</v>
      </c>
      <c r="C29" s="247" t="str">
        <f>IF('（様式２）女入力'!B34="","",'（様式２）女入力'!B34)</f>
        <v/>
      </c>
      <c r="D29" s="247" t="str">
        <f>IF('（様式２）女入力'!C34="","",'（様式２）女入力'!C34)</f>
        <v/>
      </c>
      <c r="E29" s="247" t="str">
        <f>IF('（様式２）女入力'!F34="","",'（様式２）女入力'!F34)</f>
        <v/>
      </c>
      <c r="F29" s="247" t="str">
        <f>IF(OR('（様式２）女入力'!$G34=F$7,'（様式２）女入力'!$I34=F$7),"●","")</f>
        <v/>
      </c>
      <c r="G29" s="247" t="str">
        <f>IF(OR('（様式２）女入力'!$G34=G$7,'（様式２）女入力'!$I34=G$7),"●","")</f>
        <v/>
      </c>
      <c r="H29" s="247" t="str">
        <f>IF(OR('（様式２）女入力'!$G34=H$7,'（様式２）女入力'!$I34=H$7),"●","")</f>
        <v/>
      </c>
      <c r="I29" s="247" t="str">
        <f>IF(OR('（様式２）女入力'!$G34=I$7,'（様式２）女入力'!$I34=I$7),"●","")</f>
        <v/>
      </c>
      <c r="J29" s="247" t="str">
        <f>IF(OR('（様式２）女入力'!$G34=J$7,'（様式２）女入力'!$I34=J$7),"●","")</f>
        <v/>
      </c>
      <c r="K29" s="247" t="str">
        <f>IF(OR('（様式２）女入力'!$G34=K$7,'（様式２）女入力'!$I34=K$7),"●","")</f>
        <v/>
      </c>
      <c r="L29" s="247" t="str">
        <f>IF(OR('（様式２）女入力'!$G34=L$7,'（様式２）女入力'!$I34=L$7),"●","")</f>
        <v/>
      </c>
      <c r="M29" s="247" t="str">
        <f>IF(OR('（様式２）女入力'!$G34=M$7,'（様式２）女入力'!$I34=M$7),"●","")</f>
        <v/>
      </c>
      <c r="N29" s="247" t="str">
        <f>IF(OR('（様式２）女入力'!$G34=N$7,'（様式２）女入力'!$I34=N$7),"●","")</f>
        <v/>
      </c>
      <c r="O29" s="247" t="str">
        <f>IF(OR('（様式２）女入力'!$G34=O$7,'（様式２）女入力'!$I34=O$7),"●","")</f>
        <v/>
      </c>
      <c r="P29" s="247" t="str">
        <f>IF(OR('（様式２）女入力'!$G34=P$7,'（様式２）女入力'!$I34=P$7),"●","")</f>
        <v/>
      </c>
      <c r="Q29" s="247" t="str">
        <f>IF(OR('（様式２）女入力'!$G34=Q$7,'（様式２）女入力'!$I34=Q$7),"●","")</f>
        <v/>
      </c>
      <c r="R29" s="247" t="str">
        <f>IF(OR('（様式２）女入力'!$G34=R$7,'（様式２）女入力'!$I34=R$7),"●","")</f>
        <v/>
      </c>
      <c r="S29" s="247" t="str">
        <f>IF(OR('（様式２）女入力'!$G34=S$7,'（様式２）女入力'!$I34=S$7),"●","")</f>
        <v/>
      </c>
      <c r="T29" s="247" t="str">
        <f>IF(OR('（様式２）女入力'!$G34=T$7,'（様式２）女入力'!$I34=T$7),"●","")</f>
        <v/>
      </c>
      <c r="U29" s="247" t="str">
        <f>IF(OR('（様式２）女入力'!$G34=U$7,'（様式２）女入力'!$I34=U$7),"●","")</f>
        <v/>
      </c>
      <c r="V29" s="247" t="str">
        <f>IF(OR('（様式２）女入力'!$G34=V$7,'（様式２）女入力'!$I34=V$7),"●","")</f>
        <v/>
      </c>
      <c r="W29" s="254" t="str">
        <f>IF('（様式２）女入力'!M34="○","●","")</f>
        <v/>
      </c>
      <c r="X29" s="357" t="str">
        <f>IF('（様式２）女入力'!N34="○","●","")</f>
        <v/>
      </c>
      <c r="Y29" s="355" t="str">
        <f>IF(OR('（様式２）女入力'!$G34=Y$7,'（様式２）女入力'!$I34=Y$7,'（様式２）女入力'!$K34=Y$7),"●","")</f>
        <v/>
      </c>
      <c r="Z29" s="285" t="str">
        <f>IF(OR('（様式２）女入力'!$G34=Z$7,'（様式２）女入力'!$I34=Z$7,'（様式２）女入力'!$K34=Z$7),"●","")</f>
        <v/>
      </c>
      <c r="AA29" s="285" t="str">
        <f>IF(OR('（様式２）女入力'!$G34=AA$7,'（様式２）女入力'!$I34=AA$7,'（様式２）女入力'!$K34=AA$7),"●","")</f>
        <v/>
      </c>
      <c r="AB29" s="285" t="str">
        <f>IF(OR('（様式２）女入力'!$G34=AB$7,'（様式２）女入力'!$I34=AB$7,'（様式２）女入力'!$K34=AB$7),"●","")</f>
        <v/>
      </c>
      <c r="AC29" s="243" t="str">
        <f t="shared" si="0"/>
        <v/>
      </c>
      <c r="AD29" s="296" t="str">
        <f t="shared" si="1"/>
        <v/>
      </c>
    </row>
    <row r="30" spans="2:30" ht="24.75" customHeight="1" x14ac:dyDescent="0.15">
      <c r="B30" s="240">
        <v>23</v>
      </c>
      <c r="C30" s="247" t="str">
        <f>IF('（様式２）女入力'!B35="","",'（様式２）女入力'!B35)</f>
        <v/>
      </c>
      <c r="D30" s="247" t="str">
        <f>IF('（様式２）女入力'!C35="","",'（様式２）女入力'!C35)</f>
        <v/>
      </c>
      <c r="E30" s="247" t="str">
        <f>IF('（様式２）女入力'!F35="","",'（様式２）女入力'!F35)</f>
        <v/>
      </c>
      <c r="F30" s="247" t="str">
        <f>IF(OR('（様式２）女入力'!$G35=F$7,'（様式２）女入力'!$I35=F$7),"●","")</f>
        <v/>
      </c>
      <c r="G30" s="247" t="str">
        <f>IF(OR('（様式２）女入力'!$G35=G$7,'（様式２）女入力'!$I35=G$7),"●","")</f>
        <v/>
      </c>
      <c r="H30" s="247" t="str">
        <f>IF(OR('（様式２）女入力'!$G35=H$7,'（様式２）女入力'!$I35=H$7),"●","")</f>
        <v/>
      </c>
      <c r="I30" s="247" t="str">
        <f>IF(OR('（様式２）女入力'!$G35=I$7,'（様式２）女入力'!$I35=I$7),"●","")</f>
        <v/>
      </c>
      <c r="J30" s="247" t="str">
        <f>IF(OR('（様式２）女入力'!$G35=J$7,'（様式２）女入力'!$I35=J$7),"●","")</f>
        <v/>
      </c>
      <c r="K30" s="247" t="str">
        <f>IF(OR('（様式２）女入力'!$G35=K$7,'（様式２）女入力'!$I35=K$7),"●","")</f>
        <v/>
      </c>
      <c r="L30" s="247" t="str">
        <f>IF(OR('（様式２）女入力'!$G35=L$7,'（様式２）女入力'!$I35=L$7),"●","")</f>
        <v/>
      </c>
      <c r="M30" s="247" t="str">
        <f>IF(OR('（様式２）女入力'!$G35=M$7,'（様式２）女入力'!$I35=M$7),"●","")</f>
        <v/>
      </c>
      <c r="N30" s="247" t="str">
        <f>IF(OR('（様式２）女入力'!$G35=N$7,'（様式２）女入力'!$I35=N$7),"●","")</f>
        <v/>
      </c>
      <c r="O30" s="247" t="str">
        <f>IF(OR('（様式２）女入力'!$G35=O$7,'（様式２）女入力'!$I35=O$7),"●","")</f>
        <v/>
      </c>
      <c r="P30" s="247" t="str">
        <f>IF(OR('（様式２）女入力'!$G35=P$7,'（様式２）女入力'!$I35=P$7),"●","")</f>
        <v/>
      </c>
      <c r="Q30" s="247" t="str">
        <f>IF(OR('（様式２）女入力'!$G35=Q$7,'（様式２）女入力'!$I35=Q$7),"●","")</f>
        <v/>
      </c>
      <c r="R30" s="247" t="str">
        <f>IF(OR('（様式２）女入力'!$G35=R$7,'（様式２）女入力'!$I35=R$7),"●","")</f>
        <v/>
      </c>
      <c r="S30" s="247" t="str">
        <f>IF(OR('（様式２）女入力'!$G35=S$7,'（様式２）女入力'!$I35=S$7),"●","")</f>
        <v/>
      </c>
      <c r="T30" s="247" t="str">
        <f>IF(OR('（様式２）女入力'!$G35=T$7,'（様式２）女入力'!$I35=T$7),"●","")</f>
        <v/>
      </c>
      <c r="U30" s="247" t="str">
        <f>IF(OR('（様式２）女入力'!$G35=U$7,'（様式２）女入力'!$I35=U$7),"●","")</f>
        <v/>
      </c>
      <c r="V30" s="247" t="str">
        <f>IF(OR('（様式２）女入力'!$G35=V$7,'（様式２）女入力'!$I35=V$7),"●","")</f>
        <v/>
      </c>
      <c r="W30" s="254" t="str">
        <f>IF('（様式２）女入力'!M35="○","●","")</f>
        <v/>
      </c>
      <c r="X30" s="357" t="str">
        <f>IF('（様式２）女入力'!N35="○","●","")</f>
        <v/>
      </c>
      <c r="Y30" s="355" t="str">
        <f>IF(OR('（様式２）女入力'!$G35=Y$7,'（様式２）女入力'!$I35=Y$7,'（様式２）女入力'!$K35=Y$7),"●","")</f>
        <v/>
      </c>
      <c r="Z30" s="285" t="str">
        <f>IF(OR('（様式２）女入力'!$G35=Z$7,'（様式２）女入力'!$I35=Z$7,'（様式２）女入力'!$K35=Z$7),"●","")</f>
        <v/>
      </c>
      <c r="AA30" s="285" t="str">
        <f>IF(OR('（様式２）女入力'!$G35=AA$7,'（様式２）女入力'!$I35=AA$7,'（様式２）女入力'!$K35=AA$7),"●","")</f>
        <v/>
      </c>
      <c r="AB30" s="285" t="str">
        <f>IF(OR('（様式２）女入力'!$G35=AB$7,'（様式２）女入力'!$I35=AB$7,'（様式２）女入力'!$K35=AB$7),"●","")</f>
        <v/>
      </c>
      <c r="AC30" s="243" t="str">
        <f t="shared" si="0"/>
        <v/>
      </c>
      <c r="AD30" s="296" t="str">
        <f t="shared" si="1"/>
        <v/>
      </c>
    </row>
    <row r="31" spans="2:30" ht="24.75" customHeight="1" x14ac:dyDescent="0.15">
      <c r="B31" s="240">
        <v>24</v>
      </c>
      <c r="C31" s="247" t="str">
        <f>IF('（様式２）女入力'!B36="","",'（様式２）女入力'!B36)</f>
        <v/>
      </c>
      <c r="D31" s="247" t="str">
        <f>IF('（様式２）女入力'!C36="","",'（様式２）女入力'!C36)</f>
        <v/>
      </c>
      <c r="E31" s="247" t="str">
        <f>IF('（様式２）女入力'!F36="","",'（様式２）女入力'!F36)</f>
        <v/>
      </c>
      <c r="F31" s="247" t="str">
        <f>IF(OR('（様式２）女入力'!$G36=F$7,'（様式２）女入力'!$I36=F$7),"●","")</f>
        <v/>
      </c>
      <c r="G31" s="247" t="str">
        <f>IF(OR('（様式２）女入力'!$G36=G$7,'（様式２）女入力'!$I36=G$7),"●","")</f>
        <v/>
      </c>
      <c r="H31" s="247" t="str">
        <f>IF(OR('（様式２）女入力'!$G36=H$7,'（様式２）女入力'!$I36=H$7),"●","")</f>
        <v/>
      </c>
      <c r="I31" s="247" t="str">
        <f>IF(OR('（様式２）女入力'!$G36=I$7,'（様式２）女入力'!$I36=I$7),"●","")</f>
        <v/>
      </c>
      <c r="J31" s="247" t="str">
        <f>IF(OR('（様式２）女入力'!$G36=J$7,'（様式２）女入力'!$I36=J$7),"●","")</f>
        <v/>
      </c>
      <c r="K31" s="247" t="str">
        <f>IF(OR('（様式２）女入力'!$G36=K$7,'（様式２）女入力'!$I36=K$7),"●","")</f>
        <v/>
      </c>
      <c r="L31" s="247" t="str">
        <f>IF(OR('（様式２）女入力'!$G36=L$7,'（様式２）女入力'!$I36=L$7),"●","")</f>
        <v/>
      </c>
      <c r="M31" s="247" t="str">
        <f>IF(OR('（様式２）女入力'!$G36=M$7,'（様式２）女入力'!$I36=M$7),"●","")</f>
        <v/>
      </c>
      <c r="N31" s="247" t="str">
        <f>IF(OR('（様式２）女入力'!$G36=N$7,'（様式２）女入力'!$I36=N$7),"●","")</f>
        <v/>
      </c>
      <c r="O31" s="247" t="str">
        <f>IF(OR('（様式２）女入力'!$G36=O$7,'（様式２）女入力'!$I36=O$7),"●","")</f>
        <v/>
      </c>
      <c r="P31" s="247" t="str">
        <f>IF(OR('（様式２）女入力'!$G36=P$7,'（様式２）女入力'!$I36=P$7),"●","")</f>
        <v/>
      </c>
      <c r="Q31" s="247" t="str">
        <f>IF(OR('（様式２）女入力'!$G36=Q$7,'（様式２）女入力'!$I36=Q$7),"●","")</f>
        <v/>
      </c>
      <c r="R31" s="247" t="str">
        <f>IF(OR('（様式２）女入力'!$G36=R$7,'（様式２）女入力'!$I36=R$7),"●","")</f>
        <v/>
      </c>
      <c r="S31" s="247" t="str">
        <f>IF(OR('（様式２）女入力'!$G36=S$7,'（様式２）女入力'!$I36=S$7),"●","")</f>
        <v/>
      </c>
      <c r="T31" s="247" t="str">
        <f>IF(OR('（様式２）女入力'!$G36=T$7,'（様式２）女入力'!$I36=T$7),"●","")</f>
        <v/>
      </c>
      <c r="U31" s="247" t="str">
        <f>IF(OR('（様式２）女入力'!$G36=U$7,'（様式２）女入力'!$I36=U$7),"●","")</f>
        <v/>
      </c>
      <c r="V31" s="247" t="str">
        <f>IF(OR('（様式２）女入力'!$G36=V$7,'（様式２）女入力'!$I36=V$7),"●","")</f>
        <v/>
      </c>
      <c r="W31" s="254" t="str">
        <f>IF('（様式２）女入力'!M36="○","●","")</f>
        <v/>
      </c>
      <c r="X31" s="357" t="str">
        <f>IF('（様式２）女入力'!N36="○","●","")</f>
        <v/>
      </c>
      <c r="Y31" s="355" t="str">
        <f>IF(OR('（様式２）女入力'!$G36=Y$7,'（様式２）女入力'!$I36=Y$7,'（様式２）女入力'!$K36=Y$7),"●","")</f>
        <v/>
      </c>
      <c r="Z31" s="285" t="str">
        <f>IF(OR('（様式２）女入力'!$G36=Z$7,'（様式２）女入力'!$I36=Z$7,'（様式２）女入力'!$K36=Z$7),"●","")</f>
        <v/>
      </c>
      <c r="AA31" s="285" t="str">
        <f>IF(OR('（様式２）女入力'!$G36=AA$7,'（様式２）女入力'!$I36=AA$7,'（様式２）女入力'!$K36=AA$7),"●","")</f>
        <v/>
      </c>
      <c r="AB31" s="285" t="str">
        <f>IF(OR('（様式２）女入力'!$G36=AB$7,'（様式２）女入力'!$I36=AB$7,'（様式２）女入力'!$K36=AB$7),"●","")</f>
        <v/>
      </c>
      <c r="AC31" s="243" t="str">
        <f t="shared" si="0"/>
        <v/>
      </c>
      <c r="AD31" s="296" t="str">
        <f t="shared" si="1"/>
        <v/>
      </c>
    </row>
    <row r="32" spans="2:30" ht="24.75" customHeight="1" x14ac:dyDescent="0.15">
      <c r="B32" s="240">
        <v>25</v>
      </c>
      <c r="C32" s="247" t="str">
        <f>IF('（様式２）女入力'!B37="","",'（様式２）女入力'!B37)</f>
        <v/>
      </c>
      <c r="D32" s="247" t="str">
        <f>IF('（様式２）女入力'!C37="","",'（様式２）女入力'!C37)</f>
        <v/>
      </c>
      <c r="E32" s="247" t="str">
        <f>IF('（様式２）女入力'!F37="","",'（様式２）女入力'!F37)</f>
        <v/>
      </c>
      <c r="F32" s="247" t="str">
        <f>IF(OR('（様式２）女入力'!$G37=F$7,'（様式２）女入力'!$I37=F$7),"●","")</f>
        <v/>
      </c>
      <c r="G32" s="247" t="str">
        <f>IF(OR('（様式２）女入力'!$G37=G$7,'（様式２）女入力'!$I37=G$7),"●","")</f>
        <v/>
      </c>
      <c r="H32" s="247" t="str">
        <f>IF(OR('（様式２）女入力'!$G37=H$7,'（様式２）女入力'!$I37=H$7),"●","")</f>
        <v/>
      </c>
      <c r="I32" s="247" t="str">
        <f>IF(OR('（様式２）女入力'!$G37=I$7,'（様式２）女入力'!$I37=I$7),"●","")</f>
        <v/>
      </c>
      <c r="J32" s="247" t="str">
        <f>IF(OR('（様式２）女入力'!$G37=J$7,'（様式２）女入力'!$I37=J$7),"●","")</f>
        <v/>
      </c>
      <c r="K32" s="247" t="str">
        <f>IF(OR('（様式２）女入力'!$G37=K$7,'（様式２）女入力'!$I37=K$7),"●","")</f>
        <v/>
      </c>
      <c r="L32" s="247" t="str">
        <f>IF(OR('（様式２）女入力'!$G37=L$7,'（様式２）女入力'!$I37=L$7),"●","")</f>
        <v/>
      </c>
      <c r="M32" s="247" t="str">
        <f>IF(OR('（様式２）女入力'!$G37=M$7,'（様式２）女入力'!$I37=M$7),"●","")</f>
        <v/>
      </c>
      <c r="N32" s="247" t="str">
        <f>IF(OR('（様式２）女入力'!$G37=N$7,'（様式２）女入力'!$I37=N$7),"●","")</f>
        <v/>
      </c>
      <c r="O32" s="247" t="str">
        <f>IF(OR('（様式２）女入力'!$G37=O$7,'（様式２）女入力'!$I37=O$7),"●","")</f>
        <v/>
      </c>
      <c r="P32" s="247" t="str">
        <f>IF(OR('（様式２）女入力'!$G37=P$7,'（様式２）女入力'!$I37=P$7),"●","")</f>
        <v/>
      </c>
      <c r="Q32" s="247" t="str">
        <f>IF(OR('（様式２）女入力'!$G37=Q$7,'（様式２）女入力'!$I37=Q$7),"●","")</f>
        <v/>
      </c>
      <c r="R32" s="247" t="str">
        <f>IF(OR('（様式２）女入力'!$G37=R$7,'（様式２）女入力'!$I37=R$7),"●","")</f>
        <v/>
      </c>
      <c r="S32" s="247" t="str">
        <f>IF(OR('（様式２）女入力'!$G37=S$7,'（様式２）女入力'!$I37=S$7),"●","")</f>
        <v/>
      </c>
      <c r="T32" s="247" t="str">
        <f>IF(OR('（様式２）女入力'!$G37=T$7,'（様式２）女入力'!$I37=T$7),"●","")</f>
        <v/>
      </c>
      <c r="U32" s="247" t="str">
        <f>IF(OR('（様式２）女入力'!$G37=U$7,'（様式２）女入力'!$I37=U$7),"●","")</f>
        <v/>
      </c>
      <c r="V32" s="247" t="str">
        <f>IF(OR('（様式２）女入力'!$G37=V$7,'（様式２）女入力'!$I37=V$7),"●","")</f>
        <v/>
      </c>
      <c r="W32" s="254" t="str">
        <f>IF('（様式２）女入力'!M37="○","●","")</f>
        <v/>
      </c>
      <c r="X32" s="357" t="str">
        <f>IF('（様式２）女入力'!N37="○","●","")</f>
        <v/>
      </c>
      <c r="Y32" s="355" t="str">
        <f>IF(OR('（様式２）女入力'!$G37=Y$7,'（様式２）女入力'!$I37=Y$7,'（様式２）女入力'!$K37=Y$7),"●","")</f>
        <v/>
      </c>
      <c r="Z32" s="285" t="str">
        <f>IF(OR('（様式２）女入力'!$G37=Z$7,'（様式２）女入力'!$I37=Z$7,'（様式２）女入力'!$K37=Z$7),"●","")</f>
        <v/>
      </c>
      <c r="AA32" s="285" t="str">
        <f>IF(OR('（様式２）女入力'!$G37=AA$7,'（様式２）女入力'!$I37=AA$7,'（様式２）女入力'!$K37=AA$7),"●","")</f>
        <v/>
      </c>
      <c r="AB32" s="285" t="str">
        <f>IF(OR('（様式２）女入力'!$G37=AB$7,'（様式２）女入力'!$I37=AB$7,'（様式２）女入力'!$K37=AB$7),"●","")</f>
        <v/>
      </c>
      <c r="AC32" s="243" t="str">
        <f t="shared" si="0"/>
        <v/>
      </c>
      <c r="AD32" s="296" t="str">
        <f t="shared" si="1"/>
        <v/>
      </c>
    </row>
    <row r="33" spans="2:30" ht="24.75" customHeight="1" x14ac:dyDescent="0.15">
      <c r="B33" s="240">
        <v>26</v>
      </c>
      <c r="C33" s="247" t="str">
        <f>IF('（様式２）女入力'!B38="","",'（様式２）女入力'!B38)</f>
        <v/>
      </c>
      <c r="D33" s="247" t="str">
        <f>IF('（様式２）女入力'!C38="","",'（様式２）女入力'!C38)</f>
        <v/>
      </c>
      <c r="E33" s="247" t="str">
        <f>IF('（様式２）女入力'!F38="","",'（様式２）女入力'!F38)</f>
        <v/>
      </c>
      <c r="F33" s="247" t="str">
        <f>IF(OR('（様式２）女入力'!$G38=F$7,'（様式２）女入力'!$I38=F$7),"●","")</f>
        <v/>
      </c>
      <c r="G33" s="247" t="str">
        <f>IF(OR('（様式２）女入力'!$G38=G$7,'（様式２）女入力'!$I38=G$7),"●","")</f>
        <v/>
      </c>
      <c r="H33" s="247" t="str">
        <f>IF(OR('（様式２）女入力'!$G38=H$7,'（様式２）女入力'!$I38=H$7),"●","")</f>
        <v/>
      </c>
      <c r="I33" s="247" t="str">
        <f>IF(OR('（様式２）女入力'!$G38=I$7,'（様式２）女入力'!$I38=I$7),"●","")</f>
        <v/>
      </c>
      <c r="J33" s="247" t="str">
        <f>IF(OR('（様式２）女入力'!$G38=J$7,'（様式２）女入力'!$I38=J$7),"●","")</f>
        <v/>
      </c>
      <c r="K33" s="247" t="str">
        <f>IF(OR('（様式２）女入力'!$G38=K$7,'（様式２）女入力'!$I38=K$7),"●","")</f>
        <v/>
      </c>
      <c r="L33" s="247" t="str">
        <f>IF(OR('（様式２）女入力'!$G38=L$7,'（様式２）女入力'!$I38=L$7),"●","")</f>
        <v/>
      </c>
      <c r="M33" s="247" t="str">
        <f>IF(OR('（様式２）女入力'!$G38=M$7,'（様式２）女入力'!$I38=M$7),"●","")</f>
        <v/>
      </c>
      <c r="N33" s="247" t="str">
        <f>IF(OR('（様式２）女入力'!$G38=N$7,'（様式２）女入力'!$I38=N$7),"●","")</f>
        <v/>
      </c>
      <c r="O33" s="247" t="str">
        <f>IF(OR('（様式２）女入力'!$G38=O$7,'（様式２）女入力'!$I38=O$7),"●","")</f>
        <v/>
      </c>
      <c r="P33" s="247" t="str">
        <f>IF(OR('（様式２）女入力'!$G38=P$7,'（様式２）女入力'!$I38=P$7),"●","")</f>
        <v/>
      </c>
      <c r="Q33" s="247" t="str">
        <f>IF(OR('（様式２）女入力'!$G38=Q$7,'（様式２）女入力'!$I38=Q$7),"●","")</f>
        <v/>
      </c>
      <c r="R33" s="247" t="str">
        <f>IF(OR('（様式２）女入力'!$G38=R$7,'（様式２）女入力'!$I38=R$7),"●","")</f>
        <v/>
      </c>
      <c r="S33" s="247" t="str">
        <f>IF(OR('（様式２）女入力'!$G38=S$7,'（様式２）女入力'!$I38=S$7),"●","")</f>
        <v/>
      </c>
      <c r="T33" s="247" t="str">
        <f>IF(OR('（様式２）女入力'!$G38=T$7,'（様式２）女入力'!$I38=T$7),"●","")</f>
        <v/>
      </c>
      <c r="U33" s="247" t="str">
        <f>IF(OR('（様式２）女入力'!$G38=U$7,'（様式２）女入力'!$I38=U$7),"●","")</f>
        <v/>
      </c>
      <c r="V33" s="247" t="str">
        <f>IF(OR('（様式２）女入力'!$G38=V$7,'（様式２）女入力'!$I38=V$7),"●","")</f>
        <v/>
      </c>
      <c r="W33" s="254" t="str">
        <f>IF('（様式２）女入力'!M38="○","●","")</f>
        <v/>
      </c>
      <c r="X33" s="357" t="str">
        <f>IF('（様式２）女入力'!N38="○","●","")</f>
        <v/>
      </c>
      <c r="Y33" s="355" t="str">
        <f>IF(OR('（様式２）女入力'!$G38=Y$7,'（様式２）女入力'!$I38=Y$7,'（様式２）女入力'!$K38=Y$7),"●","")</f>
        <v/>
      </c>
      <c r="Z33" s="285" t="str">
        <f>IF(OR('（様式２）女入力'!$G38=Z$7,'（様式２）女入力'!$I38=Z$7,'（様式２）女入力'!$K38=Z$7),"●","")</f>
        <v/>
      </c>
      <c r="AA33" s="285" t="str">
        <f>IF(OR('（様式２）女入力'!$G38=AA$7,'（様式２）女入力'!$I38=AA$7,'（様式２）女入力'!$K38=AA$7),"●","")</f>
        <v/>
      </c>
      <c r="AB33" s="285" t="str">
        <f>IF(OR('（様式２）女入力'!$G38=AB$7,'（様式２）女入力'!$I38=AB$7,'（様式２）女入力'!$K38=AB$7),"●","")</f>
        <v/>
      </c>
      <c r="AC33" s="243" t="str">
        <f t="shared" si="0"/>
        <v/>
      </c>
      <c r="AD33" s="296" t="str">
        <f t="shared" si="1"/>
        <v/>
      </c>
    </row>
    <row r="34" spans="2:30" ht="24.75" customHeight="1" x14ac:dyDescent="0.15">
      <c r="B34" s="240">
        <v>27</v>
      </c>
      <c r="C34" s="247" t="str">
        <f>IF('（様式２）女入力'!B39="","",'（様式２）女入力'!B39)</f>
        <v/>
      </c>
      <c r="D34" s="247" t="str">
        <f>IF('（様式２）女入力'!C39="","",'（様式２）女入力'!C39)</f>
        <v/>
      </c>
      <c r="E34" s="247" t="str">
        <f>IF('（様式２）女入力'!F39="","",'（様式２）女入力'!F39)</f>
        <v/>
      </c>
      <c r="F34" s="247" t="str">
        <f>IF(OR('（様式２）女入力'!$G39=F$7,'（様式２）女入力'!$I39=F$7),"●","")</f>
        <v/>
      </c>
      <c r="G34" s="247" t="str">
        <f>IF(OR('（様式２）女入力'!$G39=G$7,'（様式２）女入力'!$I39=G$7),"●","")</f>
        <v/>
      </c>
      <c r="H34" s="247" t="str">
        <f>IF(OR('（様式２）女入力'!$G39=H$7,'（様式２）女入力'!$I39=H$7),"●","")</f>
        <v/>
      </c>
      <c r="I34" s="247" t="str">
        <f>IF(OR('（様式２）女入力'!$G39=I$7,'（様式２）女入力'!$I39=I$7),"●","")</f>
        <v/>
      </c>
      <c r="J34" s="247" t="str">
        <f>IF(OR('（様式２）女入力'!$G39=J$7,'（様式２）女入力'!$I39=J$7),"●","")</f>
        <v/>
      </c>
      <c r="K34" s="247" t="str">
        <f>IF(OR('（様式２）女入力'!$G39=K$7,'（様式２）女入力'!$I39=K$7),"●","")</f>
        <v/>
      </c>
      <c r="L34" s="247" t="str">
        <f>IF(OR('（様式２）女入力'!$G39=L$7,'（様式２）女入力'!$I39=L$7),"●","")</f>
        <v/>
      </c>
      <c r="M34" s="247" t="str">
        <f>IF(OR('（様式２）女入力'!$G39=M$7,'（様式２）女入力'!$I39=M$7),"●","")</f>
        <v/>
      </c>
      <c r="N34" s="247" t="str">
        <f>IF(OR('（様式２）女入力'!$G39=N$7,'（様式２）女入力'!$I39=N$7),"●","")</f>
        <v/>
      </c>
      <c r="O34" s="247" t="str">
        <f>IF(OR('（様式２）女入力'!$G39=O$7,'（様式２）女入力'!$I39=O$7),"●","")</f>
        <v/>
      </c>
      <c r="P34" s="247" t="str">
        <f>IF(OR('（様式２）女入力'!$G39=P$7,'（様式２）女入力'!$I39=P$7),"●","")</f>
        <v/>
      </c>
      <c r="Q34" s="247" t="str">
        <f>IF(OR('（様式２）女入力'!$G39=Q$7,'（様式２）女入力'!$I39=Q$7),"●","")</f>
        <v/>
      </c>
      <c r="R34" s="247" t="str">
        <f>IF(OR('（様式２）女入力'!$G39=R$7,'（様式２）女入力'!$I39=R$7),"●","")</f>
        <v/>
      </c>
      <c r="S34" s="247" t="str">
        <f>IF(OR('（様式２）女入力'!$G39=S$7,'（様式２）女入力'!$I39=S$7),"●","")</f>
        <v/>
      </c>
      <c r="T34" s="247" t="str">
        <f>IF(OR('（様式２）女入力'!$G39=T$7,'（様式２）女入力'!$I39=T$7),"●","")</f>
        <v/>
      </c>
      <c r="U34" s="247" t="str">
        <f>IF(OR('（様式２）女入力'!$G39=U$7,'（様式２）女入力'!$I39=U$7),"●","")</f>
        <v/>
      </c>
      <c r="V34" s="247" t="str">
        <f>IF(OR('（様式２）女入力'!$G39=V$7,'（様式２）女入力'!$I39=V$7),"●","")</f>
        <v/>
      </c>
      <c r="W34" s="254" t="str">
        <f>IF('（様式２）女入力'!M39="○","●","")</f>
        <v/>
      </c>
      <c r="X34" s="357" t="str">
        <f>IF('（様式２）女入力'!N39="○","●","")</f>
        <v/>
      </c>
      <c r="Y34" s="355" t="str">
        <f>IF(OR('（様式２）女入力'!$G39=Y$7,'（様式２）女入力'!$I39=Y$7,'（様式２）女入力'!$K39=Y$7),"●","")</f>
        <v/>
      </c>
      <c r="Z34" s="285" t="str">
        <f>IF(OR('（様式２）女入力'!$G39=Z$7,'（様式２）女入力'!$I39=Z$7,'（様式２）女入力'!$K39=Z$7),"●","")</f>
        <v/>
      </c>
      <c r="AA34" s="285" t="str">
        <f>IF(OR('（様式２）女入力'!$G39=AA$7,'（様式２）女入力'!$I39=AA$7,'（様式２）女入力'!$K39=AA$7),"●","")</f>
        <v/>
      </c>
      <c r="AB34" s="285" t="str">
        <f>IF(OR('（様式２）女入力'!$G39=AB$7,'（様式２）女入力'!$I39=AB$7,'（様式２）女入力'!$K39=AB$7),"●","")</f>
        <v/>
      </c>
      <c r="AC34" s="243" t="str">
        <f t="shared" si="0"/>
        <v/>
      </c>
      <c r="AD34" s="296" t="str">
        <f t="shared" si="1"/>
        <v/>
      </c>
    </row>
    <row r="35" spans="2:30" ht="24.75" customHeight="1" x14ac:dyDescent="0.15">
      <c r="B35" s="240">
        <v>28</v>
      </c>
      <c r="C35" s="247" t="str">
        <f>IF('（様式２）女入力'!B40="","",'（様式２）女入力'!B40)</f>
        <v/>
      </c>
      <c r="D35" s="247" t="str">
        <f>IF('（様式２）女入力'!C40="","",'（様式２）女入力'!C40)</f>
        <v/>
      </c>
      <c r="E35" s="247" t="str">
        <f>IF('（様式２）女入力'!F40="","",'（様式２）女入力'!F40)</f>
        <v/>
      </c>
      <c r="F35" s="247" t="str">
        <f>IF(OR('（様式２）女入力'!$G40=F$7,'（様式２）女入力'!$I40=F$7),"●","")</f>
        <v/>
      </c>
      <c r="G35" s="247" t="str">
        <f>IF(OR('（様式２）女入力'!$G40=G$7,'（様式２）女入力'!$I40=G$7),"●","")</f>
        <v/>
      </c>
      <c r="H35" s="247" t="str">
        <f>IF(OR('（様式２）女入力'!$G40=H$7,'（様式２）女入力'!$I40=H$7),"●","")</f>
        <v/>
      </c>
      <c r="I35" s="247" t="str">
        <f>IF(OR('（様式２）女入力'!$G40=I$7,'（様式２）女入力'!$I40=I$7),"●","")</f>
        <v/>
      </c>
      <c r="J35" s="247" t="str">
        <f>IF(OR('（様式２）女入力'!$G40=J$7,'（様式２）女入力'!$I40=J$7),"●","")</f>
        <v/>
      </c>
      <c r="K35" s="247" t="str">
        <f>IF(OR('（様式２）女入力'!$G40=K$7,'（様式２）女入力'!$I40=K$7),"●","")</f>
        <v/>
      </c>
      <c r="L35" s="247" t="str">
        <f>IF(OR('（様式２）女入力'!$G40=L$7,'（様式２）女入力'!$I40=L$7),"●","")</f>
        <v/>
      </c>
      <c r="M35" s="247" t="str">
        <f>IF(OR('（様式２）女入力'!$G40=M$7,'（様式２）女入力'!$I40=M$7),"●","")</f>
        <v/>
      </c>
      <c r="N35" s="247" t="str">
        <f>IF(OR('（様式２）女入力'!$G40=N$7,'（様式２）女入力'!$I40=N$7),"●","")</f>
        <v/>
      </c>
      <c r="O35" s="247" t="str">
        <f>IF(OR('（様式２）女入力'!$G40=O$7,'（様式２）女入力'!$I40=O$7),"●","")</f>
        <v/>
      </c>
      <c r="P35" s="247" t="str">
        <f>IF(OR('（様式２）女入力'!$G40=P$7,'（様式２）女入力'!$I40=P$7),"●","")</f>
        <v/>
      </c>
      <c r="Q35" s="247" t="str">
        <f>IF(OR('（様式２）女入力'!$G40=Q$7,'（様式２）女入力'!$I40=Q$7),"●","")</f>
        <v/>
      </c>
      <c r="R35" s="247" t="str">
        <f>IF(OR('（様式２）女入力'!$G40=R$7,'（様式２）女入力'!$I40=R$7),"●","")</f>
        <v/>
      </c>
      <c r="S35" s="247" t="str">
        <f>IF(OR('（様式２）女入力'!$G40=S$7,'（様式２）女入力'!$I40=S$7),"●","")</f>
        <v/>
      </c>
      <c r="T35" s="247" t="str">
        <f>IF(OR('（様式２）女入力'!$G40=T$7,'（様式２）女入力'!$I40=T$7),"●","")</f>
        <v/>
      </c>
      <c r="U35" s="247" t="str">
        <f>IF(OR('（様式２）女入力'!$G40=U$7,'（様式２）女入力'!$I40=U$7),"●","")</f>
        <v/>
      </c>
      <c r="V35" s="247" t="str">
        <f>IF(OR('（様式２）女入力'!$G40=V$7,'（様式２）女入力'!$I40=V$7),"●","")</f>
        <v/>
      </c>
      <c r="W35" s="254" t="str">
        <f>IF('（様式２）女入力'!M40="○","●","")</f>
        <v/>
      </c>
      <c r="X35" s="357" t="str">
        <f>IF('（様式２）女入力'!N40="○","●","")</f>
        <v/>
      </c>
      <c r="Y35" s="355" t="str">
        <f>IF(OR('（様式２）女入力'!$G40=Y$7,'（様式２）女入力'!$I40=Y$7,'（様式２）女入力'!$K40=Y$7),"●","")</f>
        <v/>
      </c>
      <c r="Z35" s="285" t="str">
        <f>IF(OR('（様式２）女入力'!$G40=Z$7,'（様式２）女入力'!$I40=Z$7,'（様式２）女入力'!$K40=Z$7),"●","")</f>
        <v/>
      </c>
      <c r="AA35" s="285" t="str">
        <f>IF(OR('（様式２）女入力'!$G40=AA$7,'（様式２）女入力'!$I40=AA$7,'（様式２）女入力'!$K40=AA$7),"●","")</f>
        <v/>
      </c>
      <c r="AB35" s="285" t="str">
        <f>IF(OR('（様式２）女入力'!$G40=AB$7,'（様式２）女入力'!$I40=AB$7,'（様式２）女入力'!$K40=AB$7),"●","")</f>
        <v/>
      </c>
      <c r="AC35" s="243" t="str">
        <f t="shared" si="0"/>
        <v/>
      </c>
      <c r="AD35" s="296" t="str">
        <f t="shared" si="1"/>
        <v/>
      </c>
    </row>
    <row r="36" spans="2:30" ht="24.75" customHeight="1" x14ac:dyDescent="0.15">
      <c r="B36" s="240">
        <v>29</v>
      </c>
      <c r="C36" s="247" t="str">
        <f>IF('（様式２）女入力'!B41="","",'（様式２）女入力'!B41)</f>
        <v/>
      </c>
      <c r="D36" s="247" t="str">
        <f>IF('（様式２）女入力'!C41="","",'（様式２）女入力'!C41)</f>
        <v/>
      </c>
      <c r="E36" s="247" t="str">
        <f>IF('（様式２）女入力'!F41="","",'（様式２）女入力'!F41)</f>
        <v/>
      </c>
      <c r="F36" s="247" t="str">
        <f>IF(OR('（様式２）女入力'!$G41=F$7,'（様式２）女入力'!$I41=F$7),"●","")</f>
        <v/>
      </c>
      <c r="G36" s="247" t="str">
        <f>IF(OR('（様式２）女入力'!$G41=G$7,'（様式２）女入力'!$I41=G$7),"●","")</f>
        <v/>
      </c>
      <c r="H36" s="247" t="str">
        <f>IF(OR('（様式２）女入力'!$G41=H$7,'（様式２）女入力'!$I41=H$7),"●","")</f>
        <v/>
      </c>
      <c r="I36" s="247" t="str">
        <f>IF(OR('（様式２）女入力'!$G41=I$7,'（様式２）女入力'!$I41=I$7),"●","")</f>
        <v/>
      </c>
      <c r="J36" s="247" t="str">
        <f>IF(OR('（様式２）女入力'!$G41=J$7,'（様式２）女入力'!$I41=J$7),"●","")</f>
        <v/>
      </c>
      <c r="K36" s="247" t="str">
        <f>IF(OR('（様式２）女入力'!$G41=K$7,'（様式２）女入力'!$I41=K$7),"●","")</f>
        <v/>
      </c>
      <c r="L36" s="247" t="str">
        <f>IF(OR('（様式２）女入力'!$G41=L$7,'（様式２）女入力'!$I41=L$7),"●","")</f>
        <v/>
      </c>
      <c r="M36" s="247" t="str">
        <f>IF(OR('（様式２）女入力'!$G41=M$7,'（様式２）女入力'!$I41=M$7),"●","")</f>
        <v/>
      </c>
      <c r="N36" s="247" t="str">
        <f>IF(OR('（様式２）女入力'!$G41=N$7,'（様式２）女入力'!$I41=N$7),"●","")</f>
        <v/>
      </c>
      <c r="O36" s="247" t="str">
        <f>IF(OR('（様式２）女入力'!$G41=O$7,'（様式２）女入力'!$I41=O$7),"●","")</f>
        <v/>
      </c>
      <c r="P36" s="247" t="str">
        <f>IF(OR('（様式２）女入力'!$G41=P$7,'（様式２）女入力'!$I41=P$7),"●","")</f>
        <v/>
      </c>
      <c r="Q36" s="247" t="str">
        <f>IF(OR('（様式２）女入力'!$G41=Q$7,'（様式２）女入力'!$I41=Q$7),"●","")</f>
        <v/>
      </c>
      <c r="R36" s="247" t="str">
        <f>IF(OR('（様式２）女入力'!$G41=R$7,'（様式２）女入力'!$I41=R$7),"●","")</f>
        <v/>
      </c>
      <c r="S36" s="247" t="str">
        <f>IF(OR('（様式２）女入力'!$G41=S$7,'（様式２）女入力'!$I41=S$7),"●","")</f>
        <v/>
      </c>
      <c r="T36" s="247" t="str">
        <f>IF(OR('（様式２）女入力'!$G41=T$7,'（様式２）女入力'!$I41=T$7),"●","")</f>
        <v/>
      </c>
      <c r="U36" s="247" t="str">
        <f>IF(OR('（様式２）女入力'!$G41=U$7,'（様式２）女入力'!$I41=U$7),"●","")</f>
        <v/>
      </c>
      <c r="V36" s="247" t="str">
        <f>IF(OR('（様式２）女入力'!$G41=V$7,'（様式２）女入力'!$I41=V$7),"●","")</f>
        <v/>
      </c>
      <c r="W36" s="254" t="str">
        <f>IF('（様式２）女入力'!M41="○","●","")</f>
        <v/>
      </c>
      <c r="X36" s="357" t="str">
        <f>IF('（様式２）女入力'!N41="○","●","")</f>
        <v/>
      </c>
      <c r="Y36" s="355" t="str">
        <f>IF(OR('（様式２）女入力'!$G41=Y$7,'（様式２）女入力'!$I41=Y$7,'（様式２）女入力'!$K41=Y$7),"●","")</f>
        <v/>
      </c>
      <c r="Z36" s="285" t="str">
        <f>IF(OR('（様式２）女入力'!$G41=Z$7,'（様式２）女入力'!$I41=Z$7,'（様式２）女入力'!$K41=Z$7),"●","")</f>
        <v/>
      </c>
      <c r="AA36" s="285" t="str">
        <f>IF(OR('（様式２）女入力'!$G41=AA$7,'（様式２）女入力'!$I41=AA$7,'（様式２）女入力'!$K41=AA$7),"●","")</f>
        <v/>
      </c>
      <c r="AB36" s="285" t="str">
        <f>IF(OR('（様式２）女入力'!$G41=AB$7,'（様式２）女入力'!$I41=AB$7,'（様式２）女入力'!$K41=AB$7),"●","")</f>
        <v/>
      </c>
      <c r="AC36" s="243" t="str">
        <f t="shared" si="0"/>
        <v/>
      </c>
      <c r="AD36" s="296" t="str">
        <f t="shared" si="1"/>
        <v/>
      </c>
    </row>
    <row r="37" spans="2:30" ht="24.75" customHeight="1" x14ac:dyDescent="0.15">
      <c r="B37" s="240">
        <v>30</v>
      </c>
      <c r="C37" s="247" t="str">
        <f>IF('（様式２）女入力'!B42="","",'（様式２）女入力'!B42)</f>
        <v/>
      </c>
      <c r="D37" s="247" t="str">
        <f>IF('（様式２）女入力'!C42="","",'（様式２）女入力'!C42)</f>
        <v/>
      </c>
      <c r="E37" s="247" t="str">
        <f>IF('（様式２）女入力'!F42="","",'（様式２）女入力'!F42)</f>
        <v/>
      </c>
      <c r="F37" s="247" t="str">
        <f>IF(OR('（様式２）女入力'!$G42=F$7,'（様式２）女入力'!$I42=F$7),"●","")</f>
        <v/>
      </c>
      <c r="G37" s="247" t="str">
        <f>IF(OR('（様式２）女入力'!$G42=G$7,'（様式２）女入力'!$I42=G$7),"●","")</f>
        <v/>
      </c>
      <c r="H37" s="247" t="str">
        <f>IF(OR('（様式２）女入力'!$G42=H$7,'（様式２）女入力'!$I42=H$7),"●","")</f>
        <v/>
      </c>
      <c r="I37" s="247" t="str">
        <f>IF(OR('（様式２）女入力'!$G42=I$7,'（様式２）女入力'!$I42=I$7),"●","")</f>
        <v/>
      </c>
      <c r="J37" s="247" t="str">
        <f>IF(OR('（様式２）女入力'!$G42=J$7,'（様式２）女入力'!$I42=J$7),"●","")</f>
        <v/>
      </c>
      <c r="K37" s="247" t="str">
        <f>IF(OR('（様式２）女入力'!$G42=K$7,'（様式２）女入力'!$I42=K$7),"●","")</f>
        <v/>
      </c>
      <c r="L37" s="247" t="str">
        <f>IF(OR('（様式２）女入力'!$G42=L$7,'（様式２）女入力'!$I42=L$7),"●","")</f>
        <v/>
      </c>
      <c r="M37" s="247" t="str">
        <f>IF(OR('（様式２）女入力'!$G42=M$7,'（様式２）女入力'!$I42=M$7),"●","")</f>
        <v/>
      </c>
      <c r="N37" s="247" t="str">
        <f>IF(OR('（様式２）女入力'!$G42=N$7,'（様式２）女入力'!$I42=N$7),"●","")</f>
        <v/>
      </c>
      <c r="O37" s="247" t="str">
        <f>IF(OR('（様式２）女入力'!$G42=O$7,'（様式２）女入力'!$I42=O$7),"●","")</f>
        <v/>
      </c>
      <c r="P37" s="247" t="str">
        <f>IF(OR('（様式２）女入力'!$G42=P$7,'（様式２）女入力'!$I42=P$7),"●","")</f>
        <v/>
      </c>
      <c r="Q37" s="247" t="str">
        <f>IF(OR('（様式２）女入力'!$G42=Q$7,'（様式２）女入力'!$I42=Q$7),"●","")</f>
        <v/>
      </c>
      <c r="R37" s="247" t="str">
        <f>IF(OR('（様式２）女入力'!$G42=R$7,'（様式２）女入力'!$I42=R$7),"●","")</f>
        <v/>
      </c>
      <c r="S37" s="247" t="str">
        <f>IF(OR('（様式２）女入力'!$G42=S$7,'（様式２）女入力'!$I42=S$7),"●","")</f>
        <v/>
      </c>
      <c r="T37" s="247" t="str">
        <f>IF(OR('（様式２）女入力'!$G42=T$7,'（様式２）女入力'!$I42=T$7),"●","")</f>
        <v/>
      </c>
      <c r="U37" s="247" t="str">
        <f>IF(OR('（様式２）女入力'!$G42=U$7,'（様式２）女入力'!$I42=U$7),"●","")</f>
        <v/>
      </c>
      <c r="V37" s="247" t="str">
        <f>IF(OR('（様式２）女入力'!$G42=V$7,'（様式２）女入力'!$I42=V$7),"●","")</f>
        <v/>
      </c>
      <c r="W37" s="254" t="str">
        <f>IF('（様式２）女入力'!M42="○","●","")</f>
        <v/>
      </c>
      <c r="X37" s="357" t="str">
        <f>IF('（様式２）女入力'!N42="○","●","")</f>
        <v/>
      </c>
      <c r="Y37" s="355" t="str">
        <f>IF(OR('（様式２）女入力'!$G42=Y$7,'（様式２）女入力'!$I42=Y$7,'（様式２）女入力'!$K42=Y$7),"●","")</f>
        <v/>
      </c>
      <c r="Z37" s="285" t="str">
        <f>IF(OR('（様式２）女入力'!$G42=Z$7,'（様式２）女入力'!$I42=Z$7,'（様式２）女入力'!$K42=Z$7),"●","")</f>
        <v/>
      </c>
      <c r="AA37" s="285" t="str">
        <f>IF(OR('（様式２）女入力'!$G42=AA$7,'（様式２）女入力'!$I42=AA$7,'（様式２）女入力'!$K42=AA$7),"●","")</f>
        <v/>
      </c>
      <c r="AB37" s="285" t="str">
        <f>IF(OR('（様式２）女入力'!$G42=AB$7,'（様式２）女入力'!$I42=AB$7,'（様式２）女入力'!$K42=AB$7),"●","")</f>
        <v/>
      </c>
      <c r="AC37" s="243" t="str">
        <f t="shared" si="0"/>
        <v/>
      </c>
      <c r="AD37" s="296" t="str">
        <f t="shared" si="1"/>
        <v/>
      </c>
    </row>
    <row r="38" spans="2:30" ht="24.75" customHeight="1" x14ac:dyDescent="0.15">
      <c r="B38" s="240">
        <v>31</v>
      </c>
      <c r="C38" s="247" t="str">
        <f>IF('（様式２）女入力'!B43="","",'（様式２）女入力'!B43)</f>
        <v/>
      </c>
      <c r="D38" s="247" t="str">
        <f>IF('（様式２）女入力'!C43="","",'（様式２）女入力'!C43)</f>
        <v/>
      </c>
      <c r="E38" s="247" t="str">
        <f>IF('（様式２）女入力'!F43="","",'（様式２）女入力'!F43)</f>
        <v/>
      </c>
      <c r="F38" s="247" t="str">
        <f>IF(OR('（様式２）女入力'!$G43=F$7,'（様式２）女入力'!$I43=F$7),"●","")</f>
        <v/>
      </c>
      <c r="G38" s="247" t="str">
        <f>IF(OR('（様式２）女入力'!$G43=G$7,'（様式２）女入力'!$I43=G$7),"●","")</f>
        <v/>
      </c>
      <c r="H38" s="247" t="str">
        <f>IF(OR('（様式２）女入力'!$G43=H$7,'（様式２）女入力'!$I43=H$7),"●","")</f>
        <v/>
      </c>
      <c r="I38" s="247" t="str">
        <f>IF(OR('（様式２）女入力'!$G43=I$7,'（様式２）女入力'!$I43=I$7),"●","")</f>
        <v/>
      </c>
      <c r="J38" s="247" t="str">
        <f>IF(OR('（様式２）女入力'!$G43=J$7,'（様式２）女入力'!$I43=J$7),"●","")</f>
        <v/>
      </c>
      <c r="K38" s="247" t="str">
        <f>IF(OR('（様式２）女入力'!$G43=K$7,'（様式２）女入力'!$I43=K$7),"●","")</f>
        <v/>
      </c>
      <c r="L38" s="247" t="str">
        <f>IF(OR('（様式２）女入力'!$G43=L$7,'（様式２）女入力'!$I43=L$7),"●","")</f>
        <v/>
      </c>
      <c r="M38" s="247" t="str">
        <f>IF(OR('（様式２）女入力'!$G43=M$7,'（様式２）女入力'!$I43=M$7),"●","")</f>
        <v/>
      </c>
      <c r="N38" s="247" t="str">
        <f>IF(OR('（様式２）女入力'!$G43=N$7,'（様式２）女入力'!$I43=N$7),"●","")</f>
        <v/>
      </c>
      <c r="O38" s="247" t="str">
        <f>IF(OR('（様式２）女入力'!$G43=O$7,'（様式２）女入力'!$I43=O$7),"●","")</f>
        <v/>
      </c>
      <c r="P38" s="247" t="str">
        <f>IF(OR('（様式２）女入力'!$G43=P$7,'（様式２）女入力'!$I43=P$7),"●","")</f>
        <v/>
      </c>
      <c r="Q38" s="247" t="str">
        <f>IF(OR('（様式２）女入力'!$G43=Q$7,'（様式２）女入力'!$I43=Q$7),"●","")</f>
        <v/>
      </c>
      <c r="R38" s="247" t="str">
        <f>IF(OR('（様式２）女入力'!$G43=R$7,'（様式２）女入力'!$I43=R$7),"●","")</f>
        <v/>
      </c>
      <c r="S38" s="247" t="str">
        <f>IF(OR('（様式２）女入力'!$G43=S$7,'（様式２）女入力'!$I43=S$7),"●","")</f>
        <v/>
      </c>
      <c r="T38" s="247" t="str">
        <f>IF(OR('（様式２）女入力'!$G43=T$7,'（様式２）女入力'!$I43=T$7),"●","")</f>
        <v/>
      </c>
      <c r="U38" s="247" t="str">
        <f>IF(OR('（様式２）女入力'!$G43=U$7,'（様式２）女入力'!$I43=U$7),"●","")</f>
        <v/>
      </c>
      <c r="V38" s="247" t="str">
        <f>IF(OR('（様式２）女入力'!$G43=V$7,'（様式２）女入力'!$I43=V$7),"●","")</f>
        <v/>
      </c>
      <c r="W38" s="254" t="str">
        <f>IF('（様式２）女入力'!M43="○","●","")</f>
        <v/>
      </c>
      <c r="X38" s="357" t="str">
        <f>IF('（様式２）女入力'!N43="○","●","")</f>
        <v/>
      </c>
      <c r="Y38" s="355" t="str">
        <f>IF(OR('（様式２）女入力'!$G43=Y$7,'（様式２）女入力'!$I43=Y$7,'（様式２）女入力'!$K43=Y$7),"●","")</f>
        <v/>
      </c>
      <c r="Z38" s="285" t="str">
        <f>IF(OR('（様式２）女入力'!$G43=Z$7,'（様式２）女入力'!$I43=Z$7,'（様式２）女入力'!$K43=Z$7),"●","")</f>
        <v/>
      </c>
      <c r="AA38" s="285" t="str">
        <f>IF(OR('（様式２）女入力'!$G43=AA$7,'（様式２）女入力'!$I43=AA$7,'（様式２）女入力'!$K43=AA$7),"●","")</f>
        <v/>
      </c>
      <c r="AB38" s="285" t="str">
        <f>IF(OR('（様式２）女入力'!$G43=AB$7,'（様式２）女入力'!$I43=AB$7,'（様式２）女入力'!$K43=AB$7),"●","")</f>
        <v/>
      </c>
      <c r="AC38" s="243" t="str">
        <f t="shared" si="0"/>
        <v/>
      </c>
      <c r="AD38" s="296" t="str">
        <f t="shared" si="1"/>
        <v/>
      </c>
    </row>
    <row r="39" spans="2:30" ht="24.75" customHeight="1" x14ac:dyDescent="0.15">
      <c r="B39" s="240">
        <v>32</v>
      </c>
      <c r="C39" s="247" t="str">
        <f>IF('（様式２）女入力'!B44="","",'（様式２）女入力'!B44)</f>
        <v/>
      </c>
      <c r="D39" s="247" t="str">
        <f>IF('（様式２）女入力'!C44="","",'（様式２）女入力'!C44)</f>
        <v/>
      </c>
      <c r="E39" s="247" t="str">
        <f>IF('（様式２）女入力'!F44="","",'（様式２）女入力'!F44)</f>
        <v/>
      </c>
      <c r="F39" s="247" t="str">
        <f>IF(OR('（様式２）女入力'!$G44=F$7,'（様式２）女入力'!$I44=F$7),"●","")</f>
        <v/>
      </c>
      <c r="G39" s="247" t="str">
        <f>IF(OR('（様式２）女入力'!$G44=G$7,'（様式２）女入力'!$I44=G$7),"●","")</f>
        <v/>
      </c>
      <c r="H39" s="247" t="str">
        <f>IF(OR('（様式２）女入力'!$G44=H$7,'（様式２）女入力'!$I44=H$7),"●","")</f>
        <v/>
      </c>
      <c r="I39" s="247" t="str">
        <f>IF(OR('（様式２）女入力'!$G44=I$7,'（様式２）女入力'!$I44=I$7),"●","")</f>
        <v/>
      </c>
      <c r="J39" s="247" t="str">
        <f>IF(OR('（様式２）女入力'!$G44=J$7,'（様式２）女入力'!$I44=J$7),"●","")</f>
        <v/>
      </c>
      <c r="K39" s="247" t="str">
        <f>IF(OR('（様式２）女入力'!$G44=K$7,'（様式２）女入力'!$I44=K$7),"●","")</f>
        <v/>
      </c>
      <c r="L39" s="247" t="str">
        <f>IF(OR('（様式２）女入力'!$G44=L$7,'（様式２）女入力'!$I44=L$7),"●","")</f>
        <v/>
      </c>
      <c r="M39" s="247" t="str">
        <f>IF(OR('（様式２）女入力'!$G44=M$7,'（様式２）女入力'!$I44=M$7),"●","")</f>
        <v/>
      </c>
      <c r="N39" s="247" t="str">
        <f>IF(OR('（様式２）女入力'!$G44=N$7,'（様式２）女入力'!$I44=N$7),"●","")</f>
        <v/>
      </c>
      <c r="O39" s="247" t="str">
        <f>IF(OR('（様式２）女入力'!$G44=O$7,'（様式２）女入力'!$I44=O$7),"●","")</f>
        <v/>
      </c>
      <c r="P39" s="247" t="str">
        <f>IF(OR('（様式２）女入力'!$G44=P$7,'（様式２）女入力'!$I44=P$7),"●","")</f>
        <v/>
      </c>
      <c r="Q39" s="247" t="str">
        <f>IF(OR('（様式２）女入力'!$G44=Q$7,'（様式２）女入力'!$I44=Q$7),"●","")</f>
        <v/>
      </c>
      <c r="R39" s="247" t="str">
        <f>IF(OR('（様式２）女入力'!$G44=R$7,'（様式２）女入力'!$I44=R$7),"●","")</f>
        <v/>
      </c>
      <c r="S39" s="247" t="str">
        <f>IF(OR('（様式２）女入力'!$G44=S$7,'（様式２）女入力'!$I44=S$7),"●","")</f>
        <v/>
      </c>
      <c r="T39" s="247" t="str">
        <f>IF(OR('（様式２）女入力'!$G44=T$7,'（様式２）女入力'!$I44=T$7),"●","")</f>
        <v/>
      </c>
      <c r="U39" s="247" t="str">
        <f>IF(OR('（様式２）女入力'!$G44=U$7,'（様式２）女入力'!$I44=U$7),"●","")</f>
        <v/>
      </c>
      <c r="V39" s="247" t="str">
        <f>IF(OR('（様式２）女入力'!$G44=V$7,'（様式２）女入力'!$I44=V$7),"●","")</f>
        <v/>
      </c>
      <c r="W39" s="254" t="str">
        <f>IF('（様式２）女入力'!M44="○","●","")</f>
        <v/>
      </c>
      <c r="X39" s="357" t="str">
        <f>IF('（様式２）女入力'!N44="○","●","")</f>
        <v/>
      </c>
      <c r="Y39" s="355" t="str">
        <f>IF(OR('（様式２）女入力'!$G44=Y$7,'（様式２）女入力'!$I44=Y$7,'（様式２）女入力'!$K44=Y$7),"●","")</f>
        <v/>
      </c>
      <c r="Z39" s="285" t="str">
        <f>IF(OR('（様式２）女入力'!$G44=Z$7,'（様式２）女入力'!$I44=Z$7,'（様式２）女入力'!$K44=Z$7),"●","")</f>
        <v/>
      </c>
      <c r="AA39" s="285" t="str">
        <f>IF(OR('（様式２）女入力'!$G44=AA$7,'（様式２）女入力'!$I44=AA$7,'（様式２）女入力'!$K44=AA$7),"●","")</f>
        <v/>
      </c>
      <c r="AB39" s="285" t="str">
        <f>IF(OR('（様式２）女入力'!$G44=AB$7,'（様式２）女入力'!$I44=AB$7,'（様式２）女入力'!$K44=AB$7),"●","")</f>
        <v/>
      </c>
      <c r="AC39" s="243" t="str">
        <f t="shared" si="0"/>
        <v/>
      </c>
      <c r="AD39" s="296" t="str">
        <f t="shared" si="1"/>
        <v/>
      </c>
    </row>
    <row r="40" spans="2:30" ht="24.75" customHeight="1" x14ac:dyDescent="0.15">
      <c r="B40" s="240">
        <v>33</v>
      </c>
      <c r="C40" s="247" t="str">
        <f>IF('（様式２）女入力'!B45="","",'（様式２）女入力'!B45)</f>
        <v/>
      </c>
      <c r="D40" s="247" t="str">
        <f>IF('（様式２）女入力'!C45="","",'（様式２）女入力'!C45)</f>
        <v/>
      </c>
      <c r="E40" s="247" t="str">
        <f>IF('（様式２）女入力'!F45="","",'（様式２）女入力'!F45)</f>
        <v/>
      </c>
      <c r="F40" s="247" t="str">
        <f>IF(OR('（様式２）女入力'!$G45=F$7,'（様式２）女入力'!$I45=F$7),"●","")</f>
        <v/>
      </c>
      <c r="G40" s="247" t="str">
        <f>IF(OR('（様式２）女入力'!$G45=G$7,'（様式２）女入力'!$I45=G$7),"●","")</f>
        <v/>
      </c>
      <c r="H40" s="247" t="str">
        <f>IF(OR('（様式２）女入力'!$G45=H$7,'（様式２）女入力'!$I45=H$7),"●","")</f>
        <v/>
      </c>
      <c r="I40" s="247" t="str">
        <f>IF(OR('（様式２）女入力'!$G45=I$7,'（様式２）女入力'!$I45=I$7),"●","")</f>
        <v/>
      </c>
      <c r="J40" s="247" t="str">
        <f>IF(OR('（様式２）女入力'!$G45=J$7,'（様式２）女入力'!$I45=J$7),"●","")</f>
        <v/>
      </c>
      <c r="K40" s="247" t="str">
        <f>IF(OR('（様式２）女入力'!$G45=K$7,'（様式２）女入力'!$I45=K$7),"●","")</f>
        <v/>
      </c>
      <c r="L40" s="247" t="str">
        <f>IF(OR('（様式２）女入力'!$G45=L$7,'（様式２）女入力'!$I45=L$7),"●","")</f>
        <v/>
      </c>
      <c r="M40" s="247" t="str">
        <f>IF(OR('（様式２）女入力'!$G45=M$7,'（様式２）女入力'!$I45=M$7),"●","")</f>
        <v/>
      </c>
      <c r="N40" s="247" t="str">
        <f>IF(OR('（様式２）女入力'!$G45=N$7,'（様式２）女入力'!$I45=N$7),"●","")</f>
        <v/>
      </c>
      <c r="O40" s="247" t="str">
        <f>IF(OR('（様式２）女入力'!$G45=O$7,'（様式２）女入力'!$I45=O$7),"●","")</f>
        <v/>
      </c>
      <c r="P40" s="247" t="str">
        <f>IF(OR('（様式２）女入力'!$G45=P$7,'（様式２）女入力'!$I45=P$7),"●","")</f>
        <v/>
      </c>
      <c r="Q40" s="247" t="str">
        <f>IF(OR('（様式２）女入力'!$G45=Q$7,'（様式２）女入力'!$I45=Q$7),"●","")</f>
        <v/>
      </c>
      <c r="R40" s="247" t="str">
        <f>IF(OR('（様式２）女入力'!$G45=R$7,'（様式２）女入力'!$I45=R$7),"●","")</f>
        <v/>
      </c>
      <c r="S40" s="247" t="str">
        <f>IF(OR('（様式２）女入力'!$G45=S$7,'（様式２）女入力'!$I45=S$7),"●","")</f>
        <v/>
      </c>
      <c r="T40" s="247" t="str">
        <f>IF(OR('（様式２）女入力'!$G45=T$7,'（様式２）女入力'!$I45=T$7),"●","")</f>
        <v/>
      </c>
      <c r="U40" s="247" t="str">
        <f>IF(OR('（様式２）女入力'!$G45=U$7,'（様式２）女入力'!$I45=U$7),"●","")</f>
        <v/>
      </c>
      <c r="V40" s="247" t="str">
        <f>IF(OR('（様式２）女入力'!$G45=V$7,'（様式２）女入力'!$I45=V$7),"●","")</f>
        <v/>
      </c>
      <c r="W40" s="254" t="str">
        <f>IF('（様式２）女入力'!M45="○","●","")</f>
        <v/>
      </c>
      <c r="X40" s="357" t="str">
        <f>IF('（様式２）女入力'!N45="○","●","")</f>
        <v/>
      </c>
      <c r="Y40" s="355" t="str">
        <f>IF(OR('（様式２）女入力'!$G45=Y$7,'（様式２）女入力'!$I45=Y$7,'（様式２）女入力'!$K45=Y$7),"●","")</f>
        <v/>
      </c>
      <c r="Z40" s="285" t="str">
        <f>IF(OR('（様式２）女入力'!$G45=Z$7,'（様式２）女入力'!$I45=Z$7,'（様式２）女入力'!$K45=Z$7),"●","")</f>
        <v/>
      </c>
      <c r="AA40" s="285" t="str">
        <f>IF(OR('（様式２）女入力'!$G45=AA$7,'（様式２）女入力'!$I45=AA$7,'（様式２）女入力'!$K45=AA$7),"●","")</f>
        <v/>
      </c>
      <c r="AB40" s="285" t="str">
        <f>IF(OR('（様式２）女入力'!$G45=AB$7,'（様式２）女入力'!$I45=AB$7,'（様式２）女入力'!$K45=AB$7),"●","")</f>
        <v/>
      </c>
      <c r="AC40" s="243" t="str">
        <f t="shared" si="0"/>
        <v/>
      </c>
      <c r="AD40" s="296" t="str">
        <f t="shared" si="1"/>
        <v/>
      </c>
    </row>
    <row r="41" spans="2:30" ht="24.75" customHeight="1" x14ac:dyDescent="0.15">
      <c r="B41" s="240">
        <v>34</v>
      </c>
      <c r="C41" s="247" t="str">
        <f>IF('（様式２）女入力'!B46="","",'（様式２）女入力'!B46)</f>
        <v/>
      </c>
      <c r="D41" s="247" t="str">
        <f>IF('（様式２）女入力'!C46="","",'（様式２）女入力'!C46)</f>
        <v/>
      </c>
      <c r="E41" s="247" t="str">
        <f>IF('（様式２）女入力'!F46="","",'（様式２）女入力'!F46)</f>
        <v/>
      </c>
      <c r="F41" s="247" t="str">
        <f>IF(OR('（様式２）女入力'!$G46=F$7,'（様式２）女入力'!$I46=F$7),"●","")</f>
        <v/>
      </c>
      <c r="G41" s="247" t="str">
        <f>IF(OR('（様式２）女入力'!$G46=G$7,'（様式２）女入力'!$I46=G$7),"●","")</f>
        <v/>
      </c>
      <c r="H41" s="247" t="str">
        <f>IF(OR('（様式２）女入力'!$G46=H$7,'（様式２）女入力'!$I46=H$7),"●","")</f>
        <v/>
      </c>
      <c r="I41" s="247" t="str">
        <f>IF(OR('（様式２）女入力'!$G46=I$7,'（様式２）女入力'!$I46=I$7),"●","")</f>
        <v/>
      </c>
      <c r="J41" s="247" t="str">
        <f>IF(OR('（様式２）女入力'!$G46=J$7,'（様式２）女入力'!$I46=J$7),"●","")</f>
        <v/>
      </c>
      <c r="K41" s="247" t="str">
        <f>IF(OR('（様式２）女入力'!$G46=K$7,'（様式２）女入力'!$I46=K$7),"●","")</f>
        <v/>
      </c>
      <c r="L41" s="247" t="str">
        <f>IF(OR('（様式２）女入力'!$G46=L$7,'（様式２）女入力'!$I46=L$7),"●","")</f>
        <v/>
      </c>
      <c r="M41" s="247" t="str">
        <f>IF(OR('（様式２）女入力'!$G46=M$7,'（様式２）女入力'!$I46=M$7),"●","")</f>
        <v/>
      </c>
      <c r="N41" s="247" t="str">
        <f>IF(OR('（様式２）女入力'!$G46=N$7,'（様式２）女入力'!$I46=N$7),"●","")</f>
        <v/>
      </c>
      <c r="O41" s="247" t="str">
        <f>IF(OR('（様式２）女入力'!$G46=O$7,'（様式２）女入力'!$I46=O$7),"●","")</f>
        <v/>
      </c>
      <c r="P41" s="247" t="str">
        <f>IF(OR('（様式２）女入力'!$G46=P$7,'（様式２）女入力'!$I46=P$7),"●","")</f>
        <v/>
      </c>
      <c r="Q41" s="247" t="str">
        <f>IF(OR('（様式２）女入力'!$G46=Q$7,'（様式２）女入力'!$I46=Q$7),"●","")</f>
        <v/>
      </c>
      <c r="R41" s="247" t="str">
        <f>IF(OR('（様式２）女入力'!$G46=R$7,'（様式２）女入力'!$I46=R$7),"●","")</f>
        <v/>
      </c>
      <c r="S41" s="247" t="str">
        <f>IF(OR('（様式２）女入力'!$G46=S$7,'（様式２）女入力'!$I46=S$7),"●","")</f>
        <v/>
      </c>
      <c r="T41" s="247" t="str">
        <f>IF(OR('（様式２）女入力'!$G46=T$7,'（様式２）女入力'!$I46=T$7),"●","")</f>
        <v/>
      </c>
      <c r="U41" s="247" t="str">
        <f>IF(OR('（様式２）女入力'!$G46=U$7,'（様式２）女入力'!$I46=U$7),"●","")</f>
        <v/>
      </c>
      <c r="V41" s="247" t="str">
        <f>IF(OR('（様式２）女入力'!$G46=V$7,'（様式２）女入力'!$I46=V$7),"●","")</f>
        <v/>
      </c>
      <c r="W41" s="254" t="str">
        <f>IF('（様式２）女入力'!M46="○","●","")</f>
        <v/>
      </c>
      <c r="X41" s="357" t="str">
        <f>IF('（様式２）女入力'!N46="○","●","")</f>
        <v/>
      </c>
      <c r="Y41" s="355" t="str">
        <f>IF(OR('（様式２）女入力'!$G46=Y$7,'（様式２）女入力'!$I46=Y$7,'（様式２）女入力'!$K46=Y$7),"●","")</f>
        <v/>
      </c>
      <c r="Z41" s="285" t="str">
        <f>IF(OR('（様式２）女入力'!$G46=Z$7,'（様式２）女入力'!$I46=Z$7,'（様式２）女入力'!$K46=Z$7),"●","")</f>
        <v/>
      </c>
      <c r="AA41" s="285" t="str">
        <f>IF(OR('（様式２）女入力'!$G46=AA$7,'（様式２）女入力'!$I46=AA$7,'（様式２）女入力'!$K46=AA$7),"●","")</f>
        <v/>
      </c>
      <c r="AB41" s="285" t="str">
        <f>IF(OR('（様式２）女入力'!$G46=AB$7,'（様式２）女入力'!$I46=AB$7,'（様式２）女入力'!$K46=AB$7),"●","")</f>
        <v/>
      </c>
      <c r="AC41" s="243" t="str">
        <f t="shared" si="0"/>
        <v/>
      </c>
      <c r="AD41" s="296" t="str">
        <f t="shared" si="1"/>
        <v/>
      </c>
    </row>
    <row r="42" spans="2:30" ht="24.75" customHeight="1" x14ac:dyDescent="0.15">
      <c r="B42" s="240">
        <v>35</v>
      </c>
      <c r="C42" s="247" t="str">
        <f>IF('（様式２）女入力'!B47="","",'（様式２）女入力'!B47)</f>
        <v/>
      </c>
      <c r="D42" s="247" t="str">
        <f>IF('（様式２）女入力'!C47="","",'（様式２）女入力'!C47)</f>
        <v/>
      </c>
      <c r="E42" s="247" t="str">
        <f>IF('（様式２）女入力'!F47="","",'（様式２）女入力'!F47)</f>
        <v/>
      </c>
      <c r="F42" s="247" t="str">
        <f>IF(OR('（様式２）女入力'!$G47=F$7,'（様式２）女入力'!$I47=F$7),"●","")</f>
        <v/>
      </c>
      <c r="G42" s="247" t="str">
        <f>IF(OR('（様式２）女入力'!$G47=G$7,'（様式２）女入力'!$I47=G$7),"●","")</f>
        <v/>
      </c>
      <c r="H42" s="247" t="str">
        <f>IF(OR('（様式２）女入力'!$G47=H$7,'（様式２）女入力'!$I47=H$7),"●","")</f>
        <v/>
      </c>
      <c r="I42" s="247" t="str">
        <f>IF(OR('（様式２）女入力'!$G47=I$7,'（様式２）女入力'!$I47=I$7),"●","")</f>
        <v/>
      </c>
      <c r="J42" s="247" t="str">
        <f>IF(OR('（様式２）女入力'!$G47=J$7,'（様式２）女入力'!$I47=J$7),"●","")</f>
        <v/>
      </c>
      <c r="K42" s="247" t="str">
        <f>IF(OR('（様式２）女入力'!$G47=K$7,'（様式２）女入力'!$I47=K$7),"●","")</f>
        <v/>
      </c>
      <c r="L42" s="247" t="str">
        <f>IF(OR('（様式２）女入力'!$G47=L$7,'（様式２）女入力'!$I47=L$7),"●","")</f>
        <v/>
      </c>
      <c r="M42" s="247" t="str">
        <f>IF(OR('（様式２）女入力'!$G47=M$7,'（様式２）女入力'!$I47=M$7),"●","")</f>
        <v/>
      </c>
      <c r="N42" s="247" t="str">
        <f>IF(OR('（様式２）女入力'!$G47=N$7,'（様式２）女入力'!$I47=N$7),"●","")</f>
        <v/>
      </c>
      <c r="O42" s="247" t="str">
        <f>IF(OR('（様式２）女入力'!$G47=O$7,'（様式２）女入力'!$I47=O$7),"●","")</f>
        <v/>
      </c>
      <c r="P42" s="247" t="str">
        <f>IF(OR('（様式２）女入力'!$G47=P$7,'（様式２）女入力'!$I47=P$7),"●","")</f>
        <v/>
      </c>
      <c r="Q42" s="247" t="str">
        <f>IF(OR('（様式２）女入力'!$G47=Q$7,'（様式２）女入力'!$I47=Q$7),"●","")</f>
        <v/>
      </c>
      <c r="R42" s="247" t="str">
        <f>IF(OR('（様式２）女入力'!$G47=R$7,'（様式２）女入力'!$I47=R$7),"●","")</f>
        <v/>
      </c>
      <c r="S42" s="247" t="str">
        <f>IF(OR('（様式２）女入力'!$G47=S$7,'（様式２）女入力'!$I47=S$7),"●","")</f>
        <v/>
      </c>
      <c r="T42" s="247" t="str">
        <f>IF(OR('（様式２）女入力'!$G47=T$7,'（様式２）女入力'!$I47=T$7),"●","")</f>
        <v/>
      </c>
      <c r="U42" s="247" t="str">
        <f>IF(OR('（様式２）女入力'!$G47=U$7,'（様式２）女入力'!$I47=U$7),"●","")</f>
        <v/>
      </c>
      <c r="V42" s="247" t="str">
        <f>IF(OR('（様式２）女入力'!$G47=V$7,'（様式２）女入力'!$I47=V$7),"●","")</f>
        <v/>
      </c>
      <c r="W42" s="254" t="str">
        <f>IF('（様式２）女入力'!M47="○","●","")</f>
        <v/>
      </c>
      <c r="X42" s="357" t="str">
        <f>IF('（様式２）女入力'!N47="○","●","")</f>
        <v/>
      </c>
      <c r="Y42" s="355" t="str">
        <f>IF(OR('（様式２）女入力'!$G47=Y$7,'（様式２）女入力'!$I47=Y$7,'（様式２）女入力'!$K47=Y$7),"●","")</f>
        <v/>
      </c>
      <c r="Z42" s="285" t="str">
        <f>IF(OR('（様式２）女入力'!$G47=Z$7,'（様式２）女入力'!$I47=Z$7,'（様式２）女入力'!$K47=Z$7),"●","")</f>
        <v/>
      </c>
      <c r="AA42" s="285" t="str">
        <f>IF(OR('（様式２）女入力'!$G47=AA$7,'（様式２）女入力'!$I47=AA$7,'（様式２）女入力'!$K47=AA$7),"●","")</f>
        <v/>
      </c>
      <c r="AB42" s="285" t="str">
        <f>IF(OR('（様式２）女入力'!$G47=AB$7,'（様式２）女入力'!$I47=AB$7,'（様式２）女入力'!$K47=AB$7),"●","")</f>
        <v/>
      </c>
      <c r="AC42" s="243" t="str">
        <f t="shared" si="0"/>
        <v/>
      </c>
      <c r="AD42" s="296" t="str">
        <f t="shared" si="1"/>
        <v/>
      </c>
    </row>
    <row r="43" spans="2:30" s="243" customFormat="1" ht="18" customHeight="1" x14ac:dyDescent="0.15">
      <c r="B43" s="299"/>
      <c r="C43" s="301"/>
      <c r="D43" s="301"/>
      <c r="E43" s="300" t="s">
        <v>640</v>
      </c>
      <c r="F43" s="297">
        <f>COUNTIF(F8:F42,"●")</f>
        <v>0</v>
      </c>
      <c r="G43" s="297">
        <f t="shared" ref="G43:X43" si="2">COUNTIF(G8:G42,"●")</f>
        <v>0</v>
      </c>
      <c r="H43" s="297">
        <f t="shared" si="2"/>
        <v>0</v>
      </c>
      <c r="I43" s="297">
        <f t="shared" si="2"/>
        <v>0</v>
      </c>
      <c r="J43" s="297">
        <f t="shared" si="2"/>
        <v>0</v>
      </c>
      <c r="K43" s="297">
        <f t="shared" si="2"/>
        <v>0</v>
      </c>
      <c r="L43" s="297">
        <f t="shared" si="2"/>
        <v>0</v>
      </c>
      <c r="M43" s="297">
        <f t="shared" si="2"/>
        <v>0</v>
      </c>
      <c r="N43" s="297">
        <f t="shared" si="2"/>
        <v>0</v>
      </c>
      <c r="O43" s="297">
        <f t="shared" si="2"/>
        <v>0</v>
      </c>
      <c r="P43" s="297">
        <f t="shared" si="2"/>
        <v>0</v>
      </c>
      <c r="Q43" s="297">
        <f t="shared" si="2"/>
        <v>0</v>
      </c>
      <c r="R43" s="297">
        <f t="shared" si="2"/>
        <v>0</v>
      </c>
      <c r="S43" s="297">
        <f t="shared" si="2"/>
        <v>0</v>
      </c>
      <c r="T43" s="297">
        <f t="shared" si="2"/>
        <v>0</v>
      </c>
      <c r="U43" s="297">
        <f t="shared" si="2"/>
        <v>0</v>
      </c>
      <c r="V43" s="297">
        <f t="shared" si="2"/>
        <v>0</v>
      </c>
      <c r="W43" s="302">
        <f t="shared" si="2"/>
        <v>0</v>
      </c>
      <c r="X43" s="358">
        <f t="shared" si="2"/>
        <v>0</v>
      </c>
      <c r="Y43" s="359">
        <f>COUNTIF(Y8:Y42,"●")</f>
        <v>0</v>
      </c>
      <c r="Z43" s="345">
        <f t="shared" ref="Z43:AB43" si="3">COUNTIF(Z8:Z42,"●")</f>
        <v>0</v>
      </c>
      <c r="AA43" s="345">
        <f t="shared" si="3"/>
        <v>0</v>
      </c>
      <c r="AB43" s="345">
        <f t="shared" si="3"/>
        <v>0</v>
      </c>
    </row>
    <row r="44" spans="2:30" s="243" customFormat="1" ht="18" hidden="1" customHeight="1" x14ac:dyDescent="0.15">
      <c r="B44" s="299"/>
      <c r="C44" s="301"/>
      <c r="D44" s="301"/>
      <c r="E44" s="300" t="s">
        <v>401</v>
      </c>
      <c r="F44" s="297">
        <f>COUNTIF(F8:F42,"OP")</f>
        <v>0</v>
      </c>
      <c r="G44" s="297">
        <f t="shared" ref="G44:X44" si="4">COUNTIF(G8:G42,"OP")</f>
        <v>0</v>
      </c>
      <c r="H44" s="297">
        <f t="shared" si="4"/>
        <v>0</v>
      </c>
      <c r="I44" s="297">
        <f t="shared" si="4"/>
        <v>0</v>
      </c>
      <c r="J44" s="297">
        <f t="shared" si="4"/>
        <v>0</v>
      </c>
      <c r="K44" s="297">
        <f t="shared" si="4"/>
        <v>0</v>
      </c>
      <c r="L44" s="297">
        <f t="shared" si="4"/>
        <v>0</v>
      </c>
      <c r="M44" s="297">
        <f t="shared" si="4"/>
        <v>0</v>
      </c>
      <c r="N44" s="297">
        <f t="shared" si="4"/>
        <v>0</v>
      </c>
      <c r="O44" s="298"/>
      <c r="P44" s="298"/>
      <c r="Q44" s="298"/>
      <c r="R44" s="297">
        <f t="shared" si="4"/>
        <v>0</v>
      </c>
      <c r="S44" s="297">
        <f t="shared" si="4"/>
        <v>0</v>
      </c>
      <c r="T44" s="297">
        <f t="shared" si="4"/>
        <v>0</v>
      </c>
      <c r="U44" s="297">
        <f t="shared" si="4"/>
        <v>0</v>
      </c>
      <c r="V44" s="297">
        <f t="shared" si="4"/>
        <v>0</v>
      </c>
      <c r="W44" s="303"/>
      <c r="X44" s="358">
        <f t="shared" si="4"/>
        <v>0</v>
      </c>
      <c r="Y44" s="283"/>
      <c r="Z44" s="283"/>
      <c r="AA44" s="283"/>
      <c r="AB44" s="283"/>
    </row>
    <row r="45" spans="2:30" x14ac:dyDescent="0.15">
      <c r="B45" s="244" t="s">
        <v>70</v>
      </c>
      <c r="C45" s="383" t="s">
        <v>104</v>
      </c>
      <c r="D45" s="383"/>
      <c r="E45" s="383"/>
      <c r="F45" s="383"/>
      <c r="G45" s="383"/>
      <c r="H45" s="383"/>
      <c r="I45" s="383"/>
      <c r="J45" s="383"/>
      <c r="K45" s="383"/>
      <c r="L45" s="383"/>
      <c r="M45" s="383"/>
      <c r="N45" s="383"/>
      <c r="O45" s="383"/>
      <c r="P45" s="383"/>
      <c r="Q45" s="383"/>
      <c r="R45" s="383"/>
      <c r="S45" s="383"/>
      <c r="T45" s="383"/>
      <c r="U45" s="383"/>
      <c r="V45" s="383"/>
      <c r="W45" s="383"/>
      <c r="X45" s="383"/>
      <c r="Y45" s="383"/>
      <c r="Z45" s="383"/>
      <c r="AA45" s="383"/>
      <c r="AB45" s="383"/>
    </row>
    <row r="46" spans="2:30" x14ac:dyDescent="0.15">
      <c r="C46" s="383" t="s">
        <v>159</v>
      </c>
      <c r="D46" s="383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383"/>
      <c r="P46" s="383"/>
      <c r="Q46" s="383"/>
      <c r="R46" s="383"/>
      <c r="S46" s="383"/>
      <c r="T46" s="383"/>
      <c r="U46" s="383"/>
      <c r="V46" s="383"/>
      <c r="W46" s="383"/>
      <c r="X46" s="383"/>
      <c r="Y46" s="383"/>
      <c r="Z46" s="383"/>
      <c r="AA46" s="383"/>
      <c r="AB46" s="383"/>
    </row>
    <row r="47" spans="2:30" x14ac:dyDescent="0.15">
      <c r="C47" s="383" t="s">
        <v>72</v>
      </c>
      <c r="D47" s="383"/>
      <c r="E47" s="383"/>
      <c r="F47" s="383"/>
      <c r="G47" s="383"/>
      <c r="H47" s="383"/>
      <c r="I47" s="383"/>
      <c r="J47" s="383"/>
      <c r="K47" s="383"/>
      <c r="L47" s="383"/>
      <c r="M47" s="383"/>
      <c r="N47" s="383"/>
      <c r="O47" s="383"/>
      <c r="P47" s="383"/>
      <c r="Q47" s="383"/>
      <c r="R47" s="383"/>
      <c r="S47" s="383"/>
      <c r="T47" s="383"/>
      <c r="U47" s="383"/>
      <c r="V47" s="383"/>
      <c r="W47" s="383"/>
      <c r="X47" s="383"/>
      <c r="Y47" s="383"/>
      <c r="Z47" s="383"/>
      <c r="AA47" s="383"/>
      <c r="AB47" s="383"/>
    </row>
  </sheetData>
  <sheetProtection sheet="1" selectLockedCells="1" selectUnlockedCells="1"/>
  <mergeCells count="17">
    <mergeCell ref="C45:AB45"/>
    <mergeCell ref="C46:AB46"/>
    <mergeCell ref="C47:AB47"/>
    <mergeCell ref="B6:B7"/>
    <mergeCell ref="C6:C7"/>
    <mergeCell ref="D6:D7"/>
    <mergeCell ref="E6:E7"/>
    <mergeCell ref="B1:AB1"/>
    <mergeCell ref="B2:AB2"/>
    <mergeCell ref="E3:V3"/>
    <mergeCell ref="AA3:AB3"/>
    <mergeCell ref="B5:C5"/>
    <mergeCell ref="G5:J5"/>
    <mergeCell ref="K5:P5"/>
    <mergeCell ref="D5:F5"/>
    <mergeCell ref="R5:S5"/>
    <mergeCell ref="T5:AB5"/>
  </mergeCells>
  <phoneticPr fontId="54"/>
  <conditionalFormatting sqref="D5">
    <cfRule type="expression" dxfId="12" priority="7" stopIfTrue="1">
      <formula>NOT(ISERROR(SEARCH("0",D5)))</formula>
    </cfRule>
  </conditionalFormatting>
  <conditionalFormatting sqref="K5:P5 T5">
    <cfRule type="cellIs" dxfId="11" priority="8" stopIfTrue="1" operator="equal">
      <formula>0</formula>
    </cfRule>
  </conditionalFormatting>
  <conditionalFormatting sqref="Y43:AB44">
    <cfRule type="cellIs" dxfId="10" priority="9" stopIfTrue="1" operator="greaterThanOrEqual">
      <formula>3</formula>
    </cfRule>
  </conditionalFormatting>
  <conditionalFormatting sqref="R43:S43">
    <cfRule type="cellIs" dxfId="9" priority="3" stopIfTrue="1" operator="greaterThan">
      <formula>2</formula>
    </cfRule>
  </conditionalFormatting>
  <printOptions horizontalCentered="1"/>
  <pageMargins left="0.19685039370078741" right="0.19685039370078741" top="0.47244094488188976" bottom="0.19685039370078741" header="0.39370078740157483" footer="0.39370078740157483"/>
  <pageSetup paperSize="9" scale="76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30"/>
    <pageSetUpPr fitToPage="1"/>
  </sheetPr>
  <dimension ref="A1:V57"/>
  <sheetViews>
    <sheetView showGridLines="0" zoomScaleNormal="100" workbookViewId="0">
      <pane xSplit="6" ySplit="12" topLeftCell="G13" activePane="bottomRight" state="frozenSplit"/>
      <selection pane="topRight"/>
      <selection pane="bottomLeft"/>
      <selection pane="bottomRight" activeCell="B13" sqref="B13"/>
    </sheetView>
  </sheetViews>
  <sheetFormatPr defaultColWidth="9" defaultRowHeight="12" x14ac:dyDescent="0.15"/>
  <cols>
    <col min="1" max="1" width="5.5" style="3" customWidth="1"/>
    <col min="2" max="2" width="5.625" style="3" customWidth="1"/>
    <col min="3" max="3" width="12.625" style="3" customWidth="1"/>
    <col min="4" max="4" width="11.625" style="3" customWidth="1"/>
    <col min="5" max="5" width="9" style="4" customWidth="1"/>
    <col min="6" max="6" width="4" style="5" customWidth="1"/>
    <col min="7" max="7" width="9.625" style="3" customWidth="1"/>
    <col min="8" max="8" width="8.125" style="4" customWidth="1"/>
    <col min="9" max="9" width="9.625" style="4" customWidth="1"/>
    <col min="10" max="10" width="8.125" style="6" customWidth="1"/>
    <col min="11" max="11" width="9.625" style="6" hidden="1" customWidth="1"/>
    <col min="12" max="12" width="8.125" style="6" hidden="1" customWidth="1"/>
    <col min="13" max="14" width="4.5" style="4" customWidth="1"/>
    <col min="15" max="15" width="5.375" style="4" customWidth="1"/>
    <col min="16" max="16" width="3.25" style="4" customWidth="1"/>
    <col min="17" max="17" width="10.25" style="4" bestFit="1" customWidth="1"/>
    <col min="18" max="18" width="7.625" style="4" bestFit="1" customWidth="1"/>
    <col min="19" max="19" width="6.625" style="4" hidden="1" customWidth="1"/>
    <col min="20" max="20" width="10.25" style="4" hidden="1" customWidth="1"/>
    <col min="21" max="21" width="2.375" style="4" hidden="1" customWidth="1"/>
    <col min="22" max="22" width="8.875" style="4" hidden="1" customWidth="1"/>
    <col min="23" max="53" width="8.875" style="4" customWidth="1"/>
    <col min="54" max="54" width="46.625" style="4" customWidth="1"/>
    <col min="55" max="16384" width="9" style="4"/>
  </cols>
  <sheetData>
    <row r="1" spans="1:22" ht="26.25" customHeight="1" thickBot="1" x14ac:dyDescent="0.2">
      <c r="A1" s="397" t="s">
        <v>73</v>
      </c>
      <c r="B1" s="398"/>
      <c r="C1" s="399" t="s">
        <v>110</v>
      </c>
      <c r="D1" s="400"/>
      <c r="E1" s="401"/>
      <c r="F1" s="7"/>
      <c r="G1" s="402" t="s">
        <v>74</v>
      </c>
      <c r="H1" s="402"/>
      <c r="I1" s="69" t="s">
        <v>109</v>
      </c>
      <c r="J1" s="70"/>
      <c r="K1" s="70"/>
      <c r="L1" s="403" t="s">
        <v>75</v>
      </c>
      <c r="M1" s="403"/>
      <c r="N1" s="403"/>
    </row>
    <row r="2" spans="1:22" ht="15.75" customHeight="1" thickBot="1" x14ac:dyDescent="0.2">
      <c r="A2" s="8"/>
      <c r="B2" s="8"/>
      <c r="C2" s="404" t="str">
        <f>IF(C1="","大会名が未入力です。","")</f>
        <v/>
      </c>
      <c r="D2" s="404"/>
      <c r="E2" s="404"/>
      <c r="F2" s="9"/>
      <c r="G2" s="8"/>
      <c r="H2" s="10"/>
      <c r="I2" s="17"/>
      <c r="J2" s="70"/>
      <c r="K2" s="70"/>
      <c r="L2" s="70"/>
      <c r="M2" s="69"/>
      <c r="N2" s="69"/>
    </row>
    <row r="3" spans="1:22" ht="20.25" customHeight="1" thickBot="1" x14ac:dyDescent="0.2">
      <c r="A3" s="405" t="s">
        <v>36</v>
      </c>
      <c r="B3" s="406"/>
      <c r="C3" s="407">
        <f>申込必要事項!D3</f>
        <v>0</v>
      </c>
      <c r="D3" s="408"/>
      <c r="E3" s="11"/>
      <c r="F3" s="12" t="s">
        <v>76</v>
      </c>
      <c r="G3" s="409">
        <f>申込必要事項!D6</f>
        <v>0</v>
      </c>
      <c r="H3" s="409"/>
      <c r="I3" s="410">
        <f>申込必要事項!D7</f>
        <v>0</v>
      </c>
      <c r="J3" s="410"/>
      <c r="K3" s="410"/>
      <c r="L3" s="410"/>
      <c r="M3" s="410"/>
      <c r="N3" s="410"/>
    </row>
    <row r="4" spans="1:22" ht="6" customHeight="1" x14ac:dyDescent="0.15">
      <c r="A4" s="13"/>
      <c r="B4" s="13"/>
      <c r="C4" s="14"/>
      <c r="D4" s="9"/>
      <c r="E4" s="9"/>
      <c r="F4" s="9"/>
      <c r="G4" s="8"/>
      <c r="H4" s="10"/>
      <c r="I4" s="10"/>
      <c r="J4" s="18"/>
      <c r="K4" s="18"/>
      <c r="L4" s="18"/>
      <c r="M4" s="18"/>
      <c r="N4" s="18"/>
    </row>
    <row r="5" spans="1:22" ht="15" hidden="1" customHeight="1" x14ac:dyDescent="0.15">
      <c r="A5" s="13"/>
      <c r="B5" s="13"/>
      <c r="C5" s="71"/>
      <c r="D5" s="150" t="s">
        <v>105</v>
      </c>
      <c r="E5" s="211"/>
      <c r="F5" s="151" t="s">
        <v>77</v>
      </c>
      <c r="G5" s="151" t="s">
        <v>78</v>
      </c>
      <c r="H5" s="152">
        <v>2000</v>
      </c>
      <c r="I5" s="153" t="s">
        <v>79</v>
      </c>
      <c r="J5" s="154" t="str">
        <f>IF(E5="","",E5*H5)</f>
        <v/>
      </c>
      <c r="K5" s="155"/>
      <c r="L5" s="156"/>
      <c r="M5" s="157" t="s">
        <v>80</v>
      </c>
      <c r="N5" s="18"/>
    </row>
    <row r="6" spans="1:22" ht="15" hidden="1" customHeight="1" thickBot="1" x14ac:dyDescent="0.2">
      <c r="A6" s="13"/>
      <c r="B6" s="13"/>
      <c r="C6" s="71"/>
      <c r="D6" s="149" t="s">
        <v>107</v>
      </c>
      <c r="E6" s="212"/>
      <c r="F6" s="158" t="s">
        <v>108</v>
      </c>
      <c r="G6" s="158" t="s">
        <v>78</v>
      </c>
      <c r="H6" s="159">
        <v>3500</v>
      </c>
      <c r="I6" s="160" t="s">
        <v>79</v>
      </c>
      <c r="J6" s="161" t="str">
        <f>IF(E6="","",E6*H6)</f>
        <v/>
      </c>
      <c r="K6" s="162" t="s">
        <v>80</v>
      </c>
      <c r="L6" s="163"/>
      <c r="M6" s="162" t="s">
        <v>80</v>
      </c>
      <c r="N6" s="18"/>
    </row>
    <row r="7" spans="1:22" ht="13.5" hidden="1" customHeight="1" x14ac:dyDescent="0.15">
      <c r="A7" s="13"/>
      <c r="B7" s="13"/>
      <c r="C7" s="71"/>
      <c r="D7" s="126" t="s">
        <v>81</v>
      </c>
      <c r="E7" s="127">
        <f>COUNTIF($R$13:$R$52,3)</f>
        <v>0</v>
      </c>
      <c r="F7" s="128" t="s">
        <v>77</v>
      </c>
      <c r="G7" s="128" t="s">
        <v>78</v>
      </c>
      <c r="H7" s="129">
        <v>3000</v>
      </c>
      <c r="I7" s="130" t="s">
        <v>79</v>
      </c>
      <c r="J7" s="131">
        <f>IF(E7="","",E7*H7)</f>
        <v>0</v>
      </c>
      <c r="K7" s="132" t="s">
        <v>80</v>
      </c>
      <c r="L7" s="72"/>
      <c r="M7" s="133" t="s">
        <v>80</v>
      </c>
      <c r="N7" s="18"/>
    </row>
    <row r="8" spans="1:22" ht="15" hidden="1" customHeight="1" thickBot="1" x14ac:dyDescent="0.2">
      <c r="A8" s="13"/>
      <c r="D8" s="418"/>
      <c r="E8" s="418"/>
      <c r="F8" s="71"/>
      <c r="G8" s="73"/>
      <c r="H8" s="419" t="s">
        <v>82</v>
      </c>
      <c r="I8" s="420"/>
      <c r="J8" s="164">
        <f>SUM(J5:J7)</f>
        <v>0</v>
      </c>
      <c r="K8" s="165" t="s">
        <v>80</v>
      </c>
      <c r="L8" s="134"/>
      <c r="M8" s="166" t="s">
        <v>80</v>
      </c>
      <c r="N8" s="18"/>
    </row>
    <row r="9" spans="1:22" ht="7.5" customHeight="1" x14ac:dyDescent="0.15">
      <c r="A9" s="13"/>
      <c r="B9" s="13"/>
      <c r="C9" s="14"/>
      <c r="D9" s="9"/>
      <c r="E9" s="9"/>
      <c r="F9" s="9"/>
      <c r="G9" s="8"/>
      <c r="H9" s="10"/>
      <c r="I9" s="10"/>
      <c r="J9" s="18"/>
      <c r="K9" s="18"/>
      <c r="L9" s="18"/>
      <c r="M9" s="18"/>
      <c r="N9" s="18"/>
    </row>
    <row r="10" spans="1:22" ht="15.75" customHeight="1" x14ac:dyDescent="0.15">
      <c r="A10" s="8"/>
      <c r="B10" s="417" t="s">
        <v>115</v>
      </c>
      <c r="C10" s="417"/>
      <c r="D10" s="8"/>
      <c r="E10" s="10"/>
      <c r="F10" s="15"/>
      <c r="G10" s="421" t="s">
        <v>632</v>
      </c>
      <c r="H10" s="421"/>
      <c r="I10" s="422" t="s">
        <v>633</v>
      </c>
      <c r="J10" s="422"/>
      <c r="K10" s="423" t="s">
        <v>154</v>
      </c>
      <c r="L10" s="423"/>
      <c r="M10" s="424" t="s">
        <v>83</v>
      </c>
      <c r="N10" s="424"/>
    </row>
    <row r="11" spans="1:22" s="1" customFormat="1" ht="15.75" customHeight="1" x14ac:dyDescent="0.15">
      <c r="A11" s="200" t="s">
        <v>7</v>
      </c>
      <c r="B11" s="200" t="s">
        <v>8</v>
      </c>
      <c r="C11" s="200" t="s">
        <v>84</v>
      </c>
      <c r="D11" s="200" t="s">
        <v>10</v>
      </c>
      <c r="E11" s="201" t="s">
        <v>11</v>
      </c>
      <c r="F11" s="200" t="s">
        <v>12</v>
      </c>
      <c r="G11" s="202" t="s">
        <v>85</v>
      </c>
      <c r="H11" s="203" t="s">
        <v>160</v>
      </c>
      <c r="I11" s="323" t="s">
        <v>85</v>
      </c>
      <c r="J11" s="324" t="s">
        <v>160</v>
      </c>
      <c r="K11" s="265" t="s">
        <v>85</v>
      </c>
      <c r="L11" s="266" t="s">
        <v>160</v>
      </c>
      <c r="M11" s="205" t="s">
        <v>14</v>
      </c>
      <c r="N11" s="205" t="s">
        <v>15</v>
      </c>
      <c r="O11" s="4"/>
      <c r="R11" s="4"/>
    </row>
    <row r="12" spans="1:22" s="2" customFormat="1" ht="15.75" customHeight="1" x14ac:dyDescent="0.15">
      <c r="A12" s="16" t="s">
        <v>16</v>
      </c>
      <c r="B12" s="68"/>
      <c r="C12" s="411" t="s">
        <v>114</v>
      </c>
      <c r="D12" s="412"/>
      <c r="E12" s="412"/>
      <c r="F12" s="413"/>
      <c r="G12" s="414" t="s">
        <v>170</v>
      </c>
      <c r="H12" s="415"/>
      <c r="I12" s="415"/>
      <c r="J12" s="415"/>
      <c r="K12" s="415"/>
      <c r="L12" s="415"/>
      <c r="M12" s="415"/>
      <c r="N12" s="416"/>
      <c r="O12" s="4"/>
      <c r="R12" s="4"/>
      <c r="T12" s="2" t="s">
        <v>171</v>
      </c>
    </row>
    <row r="13" spans="1:22" s="2" customFormat="1" ht="17.25" customHeight="1" x14ac:dyDescent="0.15">
      <c r="A13" s="167">
        <v>1</v>
      </c>
      <c r="B13" s="204"/>
      <c r="C13" s="327" t="str">
        <f>IF($B13="","",VLOOKUP($B13,ナンバー!$B$3:$F$250,2))</f>
        <v/>
      </c>
      <c r="D13" s="327" t="str">
        <f>IF($B13="","",VLOOKUP($B13,ナンバー!$B$3:$F$250,3))</f>
        <v/>
      </c>
      <c r="E13" s="328" t="str">
        <f>IF(申込必要事項!$D$4="","",IF(C13="","",申込必要事項!$D$4))</f>
        <v/>
      </c>
      <c r="F13" s="148" t="str">
        <f>IF($B13="","",VLOOKUP($B13,ナンバー!$B$3:$F$250,5))</f>
        <v/>
      </c>
      <c r="G13" s="229"/>
      <c r="H13" s="168"/>
      <c r="I13" s="325"/>
      <c r="J13" s="326"/>
      <c r="K13" s="267"/>
      <c r="L13" s="268"/>
      <c r="M13" s="204"/>
      <c r="N13" s="204"/>
      <c r="O13" s="4" t="str">
        <f>IF(AND(G13="",I13="",TYPE(K13)=2),"予選会種目エントリーしてください","")</f>
        <v/>
      </c>
      <c r="Q13" s="2" t="str">
        <f>IF('（様式４）人数'!B5="","",'（様式４）人数'!B5)</f>
        <v>100m</v>
      </c>
      <c r="R13" s="4">
        <f>COUNTIF($G$13:$G$52,Q13)+COUNTIF($I$13:$I$52,Q13)</f>
        <v>0</v>
      </c>
      <c r="T13" s="2" t="s">
        <v>51</v>
      </c>
      <c r="U13" s="4">
        <f>COUNTIF($K$13:$K$52,T13)</f>
        <v>0</v>
      </c>
      <c r="V13" s="19" t="s">
        <v>642</v>
      </c>
    </row>
    <row r="14" spans="1:22" s="2" customFormat="1" ht="17.25" customHeight="1" x14ac:dyDescent="0.15">
      <c r="A14" s="167">
        <v>2</v>
      </c>
      <c r="B14" s="204"/>
      <c r="C14" s="327" t="str">
        <f>IF($B14="","",VLOOKUP($B14,ナンバー!$B$3:$F$250,2))</f>
        <v/>
      </c>
      <c r="D14" s="327" t="str">
        <f>IF($B14="","",VLOOKUP($B14,ナンバー!$B$3:$F$250,3))</f>
        <v/>
      </c>
      <c r="E14" s="328" t="str">
        <f>IF(申込必要事項!$D$4="","",IF(C14="","",申込必要事項!$D$4))</f>
        <v/>
      </c>
      <c r="F14" s="148" t="str">
        <f>IF($B14="","",VLOOKUP($B14,ナンバー!$B$3:$F$250,5))</f>
        <v/>
      </c>
      <c r="G14" s="229"/>
      <c r="H14" s="168"/>
      <c r="I14" s="325"/>
      <c r="J14" s="326"/>
      <c r="K14" s="267"/>
      <c r="L14" s="268"/>
      <c r="M14" s="204"/>
      <c r="N14" s="204"/>
      <c r="O14" s="4" t="str">
        <f t="shared" ref="O14:O52" si="0">IF(AND(G14="",I14="",TYPE(K14)=2),"予選会種目エントリーしてください","")</f>
        <v/>
      </c>
      <c r="Q14" s="2" t="str">
        <f>IF('（様式４）人数'!B6="","",'（様式４）人数'!B6)</f>
        <v>200m</v>
      </c>
      <c r="R14" s="4">
        <f t="shared" ref="R14:R34" si="1">COUNTIF($G$13:$G$52,Q14)+COUNTIF($I$13:$I$52,Q14)</f>
        <v>0</v>
      </c>
      <c r="T14" s="2" t="s">
        <v>20</v>
      </c>
      <c r="U14" s="4">
        <f t="shared" ref="U14:U27" si="2">COUNTIF($K$13:$K$52,T14)</f>
        <v>0</v>
      </c>
    </row>
    <row r="15" spans="1:22" s="2" customFormat="1" ht="17.25" customHeight="1" x14ac:dyDescent="0.15">
      <c r="A15" s="167">
        <v>3</v>
      </c>
      <c r="B15" s="204"/>
      <c r="C15" s="327" t="str">
        <f>IF($B15="","",VLOOKUP($B15,ナンバー!$B$3:$F$250,2))</f>
        <v/>
      </c>
      <c r="D15" s="327" t="str">
        <f>IF($B15="","",VLOOKUP($B15,ナンバー!$B$3:$F$250,3))</f>
        <v/>
      </c>
      <c r="E15" s="328" t="str">
        <f>IF(申込必要事項!$D$4="","",IF(C15="","",申込必要事項!$D$4))</f>
        <v/>
      </c>
      <c r="F15" s="148" t="str">
        <f>IF($B15="","",VLOOKUP($B15,ナンバー!$B$3:$F$250,5))</f>
        <v/>
      </c>
      <c r="G15" s="229"/>
      <c r="H15" s="168"/>
      <c r="I15" s="325"/>
      <c r="J15" s="326"/>
      <c r="K15" s="267"/>
      <c r="L15" s="268"/>
      <c r="M15" s="204"/>
      <c r="N15" s="204"/>
      <c r="O15" s="4" t="str">
        <f t="shared" si="0"/>
        <v/>
      </c>
      <c r="Q15" s="2" t="str">
        <f>IF('（様式４）人数'!B7="","",'（様式４）人数'!B7)</f>
        <v>400m</v>
      </c>
      <c r="R15" s="4">
        <f t="shared" si="1"/>
        <v>0</v>
      </c>
      <c r="T15" s="2" t="s">
        <v>52</v>
      </c>
      <c r="U15" s="4">
        <f t="shared" si="2"/>
        <v>0</v>
      </c>
    </row>
    <row r="16" spans="1:22" s="2" customFormat="1" ht="17.25" customHeight="1" x14ac:dyDescent="0.15">
      <c r="A16" s="167">
        <v>4</v>
      </c>
      <c r="B16" s="204"/>
      <c r="C16" s="327" t="str">
        <f>IF($B16="","",VLOOKUP($B16,ナンバー!$B$3:$F$250,2))</f>
        <v/>
      </c>
      <c r="D16" s="327" t="str">
        <f>IF($B16="","",VLOOKUP($B16,ナンバー!$B$3:$F$250,3))</f>
        <v/>
      </c>
      <c r="E16" s="328" t="str">
        <f>IF(申込必要事項!$D$4="","",IF(C16="","",申込必要事項!$D$4))</f>
        <v/>
      </c>
      <c r="F16" s="148" t="str">
        <f>IF($B16="","",VLOOKUP($B16,ナンバー!$B$3:$F$250,5))</f>
        <v/>
      </c>
      <c r="G16" s="229"/>
      <c r="H16" s="168"/>
      <c r="I16" s="325"/>
      <c r="J16" s="326"/>
      <c r="K16" s="267"/>
      <c r="L16" s="268"/>
      <c r="M16" s="204"/>
      <c r="N16" s="204"/>
      <c r="O16" s="4" t="str">
        <f t="shared" si="0"/>
        <v/>
      </c>
      <c r="Q16" s="2" t="str">
        <f>IF('（様式４）人数'!B8="","",'（様式４）人数'!B8)</f>
        <v>800m</v>
      </c>
      <c r="R16" s="4">
        <f t="shared" si="1"/>
        <v>0</v>
      </c>
      <c r="T16" s="2" t="s">
        <v>53</v>
      </c>
      <c r="U16" s="4">
        <f t="shared" si="2"/>
        <v>0</v>
      </c>
    </row>
    <row r="17" spans="1:21" s="2" customFormat="1" ht="17.25" customHeight="1" x14ac:dyDescent="0.15">
      <c r="A17" s="167">
        <v>5</v>
      </c>
      <c r="B17" s="204"/>
      <c r="C17" s="327" t="str">
        <f>IF($B17="","",VLOOKUP($B17,ナンバー!$B$3:$F$250,2))</f>
        <v/>
      </c>
      <c r="D17" s="327" t="str">
        <f>IF($B17="","",VLOOKUP($B17,ナンバー!$B$3:$F$250,3))</f>
        <v/>
      </c>
      <c r="E17" s="328" t="str">
        <f>IF(申込必要事項!$D$4="","",IF(C17="","",申込必要事項!$D$4))</f>
        <v/>
      </c>
      <c r="F17" s="148" t="str">
        <f>IF($B17="","",VLOOKUP($B17,ナンバー!$B$3:$F$250,5))</f>
        <v/>
      </c>
      <c r="G17" s="229"/>
      <c r="H17" s="168"/>
      <c r="I17" s="325"/>
      <c r="J17" s="326"/>
      <c r="K17" s="267"/>
      <c r="L17" s="268"/>
      <c r="M17" s="204"/>
      <c r="N17" s="204"/>
      <c r="O17" s="4" t="str">
        <f t="shared" si="0"/>
        <v/>
      </c>
      <c r="Q17" s="2" t="str">
        <f>IF('（様式４）人数'!B9="","",'（様式４）人数'!B9)</f>
        <v>1500m</v>
      </c>
      <c r="R17" s="4">
        <f t="shared" si="1"/>
        <v>0</v>
      </c>
      <c r="T17" s="2" t="s">
        <v>54</v>
      </c>
      <c r="U17" s="4">
        <f t="shared" si="2"/>
        <v>0</v>
      </c>
    </row>
    <row r="18" spans="1:21" s="2" customFormat="1" ht="17.25" customHeight="1" x14ac:dyDescent="0.15">
      <c r="A18" s="167">
        <v>6</v>
      </c>
      <c r="B18" s="204"/>
      <c r="C18" s="327" t="str">
        <f>IF($B18="","",VLOOKUP($B18,ナンバー!$B$3:$F$250,2))</f>
        <v/>
      </c>
      <c r="D18" s="327" t="str">
        <f>IF($B18="","",VLOOKUP($B18,ナンバー!$B$3:$F$250,3))</f>
        <v/>
      </c>
      <c r="E18" s="328" t="str">
        <f>IF(申込必要事項!$D$4="","",IF(C18="","",申込必要事項!$D$4))</f>
        <v/>
      </c>
      <c r="F18" s="148" t="str">
        <f>IF($B18="","",VLOOKUP($B18,ナンバー!$B$3:$F$250,5))</f>
        <v/>
      </c>
      <c r="G18" s="229"/>
      <c r="H18" s="168"/>
      <c r="I18" s="325"/>
      <c r="J18" s="326"/>
      <c r="K18" s="267"/>
      <c r="L18" s="268"/>
      <c r="M18" s="204"/>
      <c r="N18" s="204"/>
      <c r="O18" s="4" t="str">
        <f t="shared" si="0"/>
        <v/>
      </c>
      <c r="Q18" s="2" t="str">
        <f>IF('（様式４）人数'!B10="","",'（様式４）人数'!B10)</f>
        <v>5000m</v>
      </c>
      <c r="R18" s="4">
        <f t="shared" si="1"/>
        <v>0</v>
      </c>
      <c r="T18" s="2" t="s">
        <v>56</v>
      </c>
      <c r="U18" s="4">
        <f t="shared" si="2"/>
        <v>0</v>
      </c>
    </row>
    <row r="19" spans="1:21" s="2" customFormat="1" ht="17.25" customHeight="1" x14ac:dyDescent="0.15">
      <c r="A19" s="167">
        <v>7</v>
      </c>
      <c r="B19" s="204"/>
      <c r="C19" s="327" t="str">
        <f>IF($B19="","",VLOOKUP($B19,ナンバー!$B$3:$F$250,2))</f>
        <v/>
      </c>
      <c r="D19" s="327" t="str">
        <f>IF($B19="","",VLOOKUP($B19,ナンバー!$B$3:$F$250,3))</f>
        <v/>
      </c>
      <c r="E19" s="328" t="str">
        <f>IF(申込必要事項!$D$4="","",IF(C19="","",申込必要事項!$D$4))</f>
        <v/>
      </c>
      <c r="F19" s="148" t="str">
        <f>IF($B19="","",VLOOKUP($B19,ナンバー!$B$3:$F$250,5))</f>
        <v/>
      </c>
      <c r="G19" s="229"/>
      <c r="H19" s="168"/>
      <c r="I19" s="325"/>
      <c r="J19" s="326"/>
      <c r="K19" s="267"/>
      <c r="L19" s="268"/>
      <c r="M19" s="204"/>
      <c r="N19" s="204"/>
      <c r="O19" s="4" t="str">
        <f t="shared" si="0"/>
        <v/>
      </c>
      <c r="Q19" s="2" t="str">
        <f>IF('（様式４）人数'!B11="","",'（様式４）人数'!B11)</f>
        <v>110mH</v>
      </c>
      <c r="R19" s="4">
        <f t="shared" si="1"/>
        <v>0</v>
      </c>
      <c r="T19" s="2" t="s">
        <v>58</v>
      </c>
      <c r="U19" s="4">
        <f t="shared" si="2"/>
        <v>0</v>
      </c>
    </row>
    <row r="20" spans="1:21" s="2" customFormat="1" ht="17.25" customHeight="1" x14ac:dyDescent="0.15">
      <c r="A20" s="167">
        <v>8</v>
      </c>
      <c r="B20" s="204"/>
      <c r="C20" s="327" t="str">
        <f>IF($B20="","",VLOOKUP($B20,ナンバー!$B$3:$F$250,2))</f>
        <v/>
      </c>
      <c r="D20" s="327" t="str">
        <f>IF($B20="","",VLOOKUP($B20,ナンバー!$B$3:$F$250,3))</f>
        <v/>
      </c>
      <c r="E20" s="328" t="str">
        <f>IF(申込必要事項!$D$4="","",IF(C20="","",申込必要事項!$D$4))</f>
        <v/>
      </c>
      <c r="F20" s="148" t="str">
        <f>IF($B20="","",VLOOKUP($B20,ナンバー!$B$3:$F$250,5))</f>
        <v/>
      </c>
      <c r="G20" s="229"/>
      <c r="H20" s="168"/>
      <c r="I20" s="325"/>
      <c r="J20" s="326"/>
      <c r="K20" s="267"/>
      <c r="L20" s="268"/>
      <c r="M20" s="204"/>
      <c r="N20" s="204"/>
      <c r="O20" s="4" t="str">
        <f t="shared" si="0"/>
        <v/>
      </c>
      <c r="Q20" s="2" t="str">
        <f>IF('（様式４）人数'!B12="","",'（様式４）人数'!B12)</f>
        <v>400mH</v>
      </c>
      <c r="R20" s="4">
        <f t="shared" si="1"/>
        <v>0</v>
      </c>
      <c r="T20" s="2" t="s">
        <v>22</v>
      </c>
      <c r="U20" s="4">
        <f t="shared" si="2"/>
        <v>0</v>
      </c>
    </row>
    <row r="21" spans="1:21" s="2" customFormat="1" ht="17.25" customHeight="1" x14ac:dyDescent="0.15">
      <c r="A21" s="167">
        <v>9</v>
      </c>
      <c r="B21" s="204"/>
      <c r="C21" s="327" t="str">
        <f>IF($B21="","",VLOOKUP($B21,ナンバー!$B$3:$F$250,2))</f>
        <v/>
      </c>
      <c r="D21" s="327" t="str">
        <f>IF($B21="","",VLOOKUP($B21,ナンバー!$B$3:$F$250,3))</f>
        <v/>
      </c>
      <c r="E21" s="328" t="str">
        <f>IF(申込必要事項!$D$4="","",IF(C21="","",申込必要事項!$D$4))</f>
        <v/>
      </c>
      <c r="F21" s="148" t="str">
        <f>IF($B21="","",VLOOKUP($B21,ナンバー!$B$3:$F$250,5))</f>
        <v/>
      </c>
      <c r="G21" s="229"/>
      <c r="H21" s="168"/>
      <c r="I21" s="325"/>
      <c r="J21" s="326"/>
      <c r="K21" s="267"/>
      <c r="L21" s="268"/>
      <c r="M21" s="204"/>
      <c r="N21" s="204"/>
      <c r="O21" s="4" t="str">
        <f t="shared" si="0"/>
        <v/>
      </c>
      <c r="Q21" s="2" t="str">
        <f>IF('（様式４）人数'!B13="","",'（様式４）人数'!B13)</f>
        <v>3000mSC</v>
      </c>
      <c r="R21" s="4">
        <f t="shared" si="1"/>
        <v>0</v>
      </c>
      <c r="T21" s="2" t="s">
        <v>59</v>
      </c>
      <c r="U21" s="4">
        <f t="shared" si="2"/>
        <v>0</v>
      </c>
    </row>
    <row r="22" spans="1:21" s="2" customFormat="1" ht="17.25" customHeight="1" x14ac:dyDescent="0.15">
      <c r="A22" s="167">
        <v>10</v>
      </c>
      <c r="B22" s="204"/>
      <c r="C22" s="327" t="str">
        <f>IF($B22="","",VLOOKUP($B22,ナンバー!$B$3:$F$250,2))</f>
        <v/>
      </c>
      <c r="D22" s="327" t="str">
        <f>IF($B22="","",VLOOKUP($B22,ナンバー!$B$3:$F$250,3))</f>
        <v/>
      </c>
      <c r="E22" s="328" t="str">
        <f>IF(申込必要事項!$D$4="","",IF(C22="","",申込必要事項!$D$4))</f>
        <v/>
      </c>
      <c r="F22" s="148" t="str">
        <f>IF($B22="","",VLOOKUP($B22,ナンバー!$B$3:$F$250,5))</f>
        <v/>
      </c>
      <c r="G22" s="229"/>
      <c r="H22" s="168"/>
      <c r="I22" s="325"/>
      <c r="J22" s="326"/>
      <c r="K22" s="267"/>
      <c r="L22" s="268"/>
      <c r="M22" s="204"/>
      <c r="N22" s="204"/>
      <c r="O22" s="4" t="str">
        <f t="shared" si="0"/>
        <v/>
      </c>
      <c r="Q22" s="2" t="str">
        <f>IF('（様式４）人数'!B14="","",'（様式４）人数'!B14)</f>
        <v>5000mW</v>
      </c>
      <c r="R22" s="4">
        <f t="shared" si="1"/>
        <v>0</v>
      </c>
      <c r="T22" s="2" t="s">
        <v>65</v>
      </c>
      <c r="U22" s="4">
        <f t="shared" si="2"/>
        <v>0</v>
      </c>
    </row>
    <row r="23" spans="1:21" s="2" customFormat="1" ht="17.25" customHeight="1" x14ac:dyDescent="0.15">
      <c r="A23" s="167">
        <v>11</v>
      </c>
      <c r="B23" s="204"/>
      <c r="C23" s="327" t="str">
        <f>IF($B23="","",VLOOKUP($B23,ナンバー!$B$3:$F$250,2))</f>
        <v/>
      </c>
      <c r="D23" s="327" t="str">
        <f>IF($B23="","",VLOOKUP($B23,ナンバー!$B$3:$F$250,3))</f>
        <v/>
      </c>
      <c r="E23" s="328" t="str">
        <f>IF(申込必要事項!$D$4="","",IF(C23="","",申込必要事項!$D$4))</f>
        <v/>
      </c>
      <c r="F23" s="148" t="str">
        <f>IF($B23="","",VLOOKUP($B23,ナンバー!$B$3:$F$250,5))</f>
        <v/>
      </c>
      <c r="G23" s="229"/>
      <c r="H23" s="168"/>
      <c r="I23" s="325"/>
      <c r="J23" s="326"/>
      <c r="K23" s="267"/>
      <c r="L23" s="268"/>
      <c r="M23" s="204"/>
      <c r="N23" s="204"/>
      <c r="O23" s="4" t="str">
        <f t="shared" si="0"/>
        <v/>
      </c>
      <c r="Q23" s="2" t="str">
        <f>IF('（様式４）人数'!B15="","",'（様式４）人数'!B15)</f>
        <v>走高跳</v>
      </c>
      <c r="R23" s="4">
        <f t="shared" si="1"/>
        <v>0</v>
      </c>
      <c r="T23" s="2" t="s">
        <v>66</v>
      </c>
      <c r="U23" s="4">
        <f t="shared" si="2"/>
        <v>0</v>
      </c>
    </row>
    <row r="24" spans="1:21" s="2" customFormat="1" ht="17.25" customHeight="1" x14ac:dyDescent="0.15">
      <c r="A24" s="167">
        <v>12</v>
      </c>
      <c r="B24" s="204"/>
      <c r="C24" s="327" t="str">
        <f>IF($B24="","",VLOOKUP($B24,ナンバー!$B$3:$F$250,2))</f>
        <v/>
      </c>
      <c r="D24" s="327" t="str">
        <f>IF($B24="","",VLOOKUP($B24,ナンバー!$B$3:$F$250,3))</f>
        <v/>
      </c>
      <c r="E24" s="328" t="str">
        <f>IF(申込必要事項!$D$4="","",IF(C24="","",申込必要事項!$D$4))</f>
        <v/>
      </c>
      <c r="F24" s="148" t="str">
        <f>IF($B24="","",VLOOKUP($B24,ナンバー!$B$3:$F$250,5))</f>
        <v/>
      </c>
      <c r="G24" s="229"/>
      <c r="H24" s="168"/>
      <c r="I24" s="325"/>
      <c r="J24" s="326"/>
      <c r="K24" s="267"/>
      <c r="L24" s="268"/>
      <c r="M24" s="204"/>
      <c r="N24" s="204"/>
      <c r="O24" s="4" t="str">
        <f t="shared" si="0"/>
        <v/>
      </c>
      <c r="Q24" s="2" t="str">
        <f>IF('（様式４）人数'!B16="","",'（様式４）人数'!B16)</f>
        <v>棒高跳</v>
      </c>
      <c r="R24" s="4">
        <f t="shared" si="1"/>
        <v>0</v>
      </c>
      <c r="T24" s="2" t="s">
        <v>67</v>
      </c>
      <c r="U24" s="4">
        <f t="shared" si="2"/>
        <v>0</v>
      </c>
    </row>
    <row r="25" spans="1:21" s="2" customFormat="1" ht="17.25" customHeight="1" x14ac:dyDescent="0.15">
      <c r="A25" s="167">
        <v>13</v>
      </c>
      <c r="B25" s="204"/>
      <c r="C25" s="327" t="str">
        <f>IF($B25="","",VLOOKUP($B25,ナンバー!$B$3:$F$250,2))</f>
        <v/>
      </c>
      <c r="D25" s="327" t="str">
        <f>IF($B25="","",VLOOKUP($B25,ナンバー!$B$3:$F$250,3))</f>
        <v/>
      </c>
      <c r="E25" s="328" t="str">
        <f>IF(申込必要事項!$D$4="","",IF(C25="","",申込必要事項!$D$4))</f>
        <v/>
      </c>
      <c r="F25" s="148" t="str">
        <f>IF($B25="","",VLOOKUP($B25,ナンバー!$B$3:$F$250,5))</f>
        <v/>
      </c>
      <c r="G25" s="229"/>
      <c r="H25" s="168"/>
      <c r="I25" s="325"/>
      <c r="J25" s="326"/>
      <c r="K25" s="267"/>
      <c r="L25" s="268"/>
      <c r="M25" s="204"/>
      <c r="N25" s="204"/>
      <c r="O25" s="4" t="str">
        <f t="shared" si="0"/>
        <v/>
      </c>
      <c r="Q25" s="2" t="str">
        <f>IF('（様式４）人数'!B17="","",'（様式４）人数'!B17)</f>
        <v>走幅跳</v>
      </c>
      <c r="R25" s="4">
        <f t="shared" si="1"/>
        <v>0</v>
      </c>
      <c r="T25" s="2" t="s">
        <v>68</v>
      </c>
      <c r="U25" s="4">
        <f t="shared" si="2"/>
        <v>0</v>
      </c>
    </row>
    <row r="26" spans="1:21" s="2" customFormat="1" ht="17.25" customHeight="1" x14ac:dyDescent="0.15">
      <c r="A26" s="167">
        <v>14</v>
      </c>
      <c r="B26" s="204"/>
      <c r="C26" s="327" t="str">
        <f>IF($B26="","",VLOOKUP($B26,ナンバー!$B$3:$F$250,2))</f>
        <v/>
      </c>
      <c r="D26" s="327" t="str">
        <f>IF($B26="","",VLOOKUP($B26,ナンバー!$B$3:$F$250,3))</f>
        <v/>
      </c>
      <c r="E26" s="328" t="str">
        <f>IF(申込必要事項!$D$4="","",IF(C26="","",申込必要事項!$D$4))</f>
        <v/>
      </c>
      <c r="F26" s="148" t="str">
        <f>IF($B26="","",VLOOKUP($B26,ナンバー!$B$3:$F$250,5))</f>
        <v/>
      </c>
      <c r="G26" s="229"/>
      <c r="H26" s="168"/>
      <c r="I26" s="325"/>
      <c r="J26" s="326"/>
      <c r="K26" s="267"/>
      <c r="L26" s="268"/>
      <c r="M26" s="204"/>
      <c r="N26" s="204"/>
      <c r="O26" s="4" t="str">
        <f t="shared" si="0"/>
        <v/>
      </c>
      <c r="Q26" s="2" t="str">
        <f>IF('（様式４）人数'!B18="","",'（様式４）人数'!B18)</f>
        <v>三段跳</v>
      </c>
      <c r="R26" s="4">
        <f t="shared" si="1"/>
        <v>0</v>
      </c>
      <c r="T26" s="2" t="s">
        <v>23</v>
      </c>
      <c r="U26" s="4">
        <f t="shared" si="2"/>
        <v>0</v>
      </c>
    </row>
    <row r="27" spans="1:21" s="2" customFormat="1" ht="17.25" customHeight="1" x14ac:dyDescent="0.15">
      <c r="A27" s="167">
        <v>15</v>
      </c>
      <c r="B27" s="204"/>
      <c r="C27" s="327" t="str">
        <f>IF($B27="","",VLOOKUP($B27,ナンバー!$B$3:$F$250,2))</f>
        <v/>
      </c>
      <c r="D27" s="327" t="str">
        <f>IF($B27="","",VLOOKUP($B27,ナンバー!$B$3:$F$250,3))</f>
        <v/>
      </c>
      <c r="E27" s="328" t="str">
        <f>IF(申込必要事項!$D$4="","",IF(C27="","",申込必要事項!$D$4))</f>
        <v/>
      </c>
      <c r="F27" s="148" t="str">
        <f>IF($B27="","",VLOOKUP($B27,ナンバー!$B$3:$F$250,5))</f>
        <v/>
      </c>
      <c r="G27" s="229"/>
      <c r="H27" s="168"/>
      <c r="I27" s="325"/>
      <c r="J27" s="326"/>
      <c r="K27" s="267"/>
      <c r="L27" s="268"/>
      <c r="M27" s="204"/>
      <c r="N27" s="204"/>
      <c r="O27" s="4" t="str">
        <f t="shared" si="0"/>
        <v/>
      </c>
      <c r="Q27" s="2" t="str">
        <f>IF('（様式４）人数'!B19="","",'（様式４）人数'!B19)</f>
        <v>砲丸投</v>
      </c>
      <c r="R27" s="4">
        <f t="shared" si="1"/>
        <v>0</v>
      </c>
      <c r="T27" s="2" t="s">
        <v>69</v>
      </c>
      <c r="U27" s="4">
        <f t="shared" si="2"/>
        <v>0</v>
      </c>
    </row>
    <row r="28" spans="1:21" s="2" customFormat="1" ht="17.25" customHeight="1" x14ac:dyDescent="0.15">
      <c r="A28" s="167">
        <v>16</v>
      </c>
      <c r="B28" s="204"/>
      <c r="C28" s="327" t="str">
        <f>IF($B28="","",VLOOKUP($B28,ナンバー!$B$3:$F$250,2))</f>
        <v/>
      </c>
      <c r="D28" s="327" t="str">
        <f>IF($B28="","",VLOOKUP($B28,ナンバー!$B$3:$F$250,3))</f>
        <v/>
      </c>
      <c r="E28" s="328" t="str">
        <f>IF(申込必要事項!$D$4="","",IF(C28="","",申込必要事項!$D$4))</f>
        <v/>
      </c>
      <c r="F28" s="148" t="str">
        <f>IF($B28="","",VLOOKUP($B28,ナンバー!$B$3:$F$250,5))</f>
        <v/>
      </c>
      <c r="G28" s="229"/>
      <c r="H28" s="168"/>
      <c r="I28" s="325"/>
      <c r="J28" s="326"/>
      <c r="K28" s="267"/>
      <c r="L28" s="268"/>
      <c r="M28" s="204"/>
      <c r="N28" s="204"/>
      <c r="O28" s="4" t="str">
        <f t="shared" si="0"/>
        <v/>
      </c>
      <c r="Q28" s="2" t="str">
        <f>IF('（様式４）人数'!B20="","",'（様式４）人数'!B20)</f>
        <v>円盤投</v>
      </c>
      <c r="R28" s="4">
        <f t="shared" si="1"/>
        <v>0</v>
      </c>
      <c r="U28" s="4"/>
    </row>
    <row r="29" spans="1:21" s="2" customFormat="1" ht="17.25" customHeight="1" x14ac:dyDescent="0.15">
      <c r="A29" s="167">
        <v>17</v>
      </c>
      <c r="B29" s="204"/>
      <c r="C29" s="327" t="str">
        <f>IF($B29="","",VLOOKUP($B29,ナンバー!$B$3:$F$250,2))</f>
        <v/>
      </c>
      <c r="D29" s="327" t="str">
        <f>IF($B29="","",VLOOKUP($B29,ナンバー!$B$3:$F$250,3))</f>
        <v/>
      </c>
      <c r="E29" s="328" t="str">
        <f>IF(申込必要事項!$D$4="","",IF(C29="","",申込必要事項!$D$4))</f>
        <v/>
      </c>
      <c r="F29" s="148" t="str">
        <f>IF($B29="","",VLOOKUP($B29,ナンバー!$B$3:$F$250,5))</f>
        <v/>
      </c>
      <c r="G29" s="229"/>
      <c r="H29" s="168"/>
      <c r="I29" s="325"/>
      <c r="J29" s="326"/>
      <c r="K29" s="267"/>
      <c r="L29" s="268"/>
      <c r="M29" s="204"/>
      <c r="N29" s="204"/>
      <c r="O29" s="4" t="str">
        <f t="shared" si="0"/>
        <v/>
      </c>
      <c r="Q29" s="2" t="str">
        <f>IF('（様式４）人数'!B21="","",'（様式４）人数'!B21)</f>
        <v>ハンマー投</v>
      </c>
      <c r="R29" s="4">
        <f t="shared" si="1"/>
        <v>0</v>
      </c>
      <c r="U29" s="4"/>
    </row>
    <row r="30" spans="1:21" s="2" customFormat="1" ht="17.25" customHeight="1" x14ac:dyDescent="0.15">
      <c r="A30" s="167">
        <v>18</v>
      </c>
      <c r="B30" s="204"/>
      <c r="C30" s="327" t="str">
        <f>IF($B30="","",VLOOKUP($B30,ナンバー!$B$3:$F$250,2))</f>
        <v/>
      </c>
      <c r="D30" s="327" t="str">
        <f>IF($B30="","",VLOOKUP($B30,ナンバー!$B$3:$F$250,3))</f>
        <v/>
      </c>
      <c r="E30" s="328" t="str">
        <f>IF(申込必要事項!$D$4="","",IF(C30="","",申込必要事項!$D$4))</f>
        <v/>
      </c>
      <c r="F30" s="148" t="str">
        <f>IF($B30="","",VLOOKUP($B30,ナンバー!$B$3:$F$250,5))</f>
        <v/>
      </c>
      <c r="G30" s="229"/>
      <c r="H30" s="168"/>
      <c r="I30" s="325"/>
      <c r="J30" s="326"/>
      <c r="K30" s="267"/>
      <c r="L30" s="268"/>
      <c r="M30" s="204"/>
      <c r="N30" s="204"/>
      <c r="O30" s="4" t="str">
        <f t="shared" si="0"/>
        <v/>
      </c>
      <c r="Q30" s="2" t="str">
        <f>IF('（様式４）人数'!B22="","",'（様式４）人数'!B22)</f>
        <v>やり投</v>
      </c>
      <c r="R30" s="4">
        <f t="shared" si="1"/>
        <v>0</v>
      </c>
      <c r="T30" s="2" t="str">
        <f>IF('（様式４）人数'!E22="","",'（様式４）人数'!E22)</f>
        <v/>
      </c>
      <c r="U30" s="4"/>
    </row>
    <row r="31" spans="1:21" s="2" customFormat="1" ht="17.25" customHeight="1" x14ac:dyDescent="0.15">
      <c r="A31" s="167">
        <v>19</v>
      </c>
      <c r="B31" s="204"/>
      <c r="C31" s="327" t="str">
        <f>IF($B31="","",VLOOKUP($B31,ナンバー!$B$3:$F$250,2))</f>
        <v/>
      </c>
      <c r="D31" s="327" t="str">
        <f>IF($B31="","",VLOOKUP($B31,ナンバー!$B$3:$F$250,3))</f>
        <v/>
      </c>
      <c r="E31" s="328" t="str">
        <f>IF(申込必要事項!$D$4="","",IF(C31="","",申込必要事項!$D$4))</f>
        <v/>
      </c>
      <c r="F31" s="148" t="str">
        <f>IF($B31="","",VLOOKUP($B31,ナンバー!$B$3:$F$250,5))</f>
        <v/>
      </c>
      <c r="G31" s="229"/>
      <c r="H31" s="168"/>
      <c r="I31" s="325"/>
      <c r="J31" s="326"/>
      <c r="K31" s="267"/>
      <c r="L31" s="268"/>
      <c r="M31" s="204"/>
      <c r="N31" s="204"/>
      <c r="O31" s="4" t="str">
        <f t="shared" si="0"/>
        <v/>
      </c>
      <c r="Q31" s="2" t="s">
        <v>636</v>
      </c>
      <c r="R31" s="4">
        <f t="shared" si="1"/>
        <v>0</v>
      </c>
    </row>
    <row r="32" spans="1:21" s="2" customFormat="1" ht="17.25" customHeight="1" x14ac:dyDescent="0.15">
      <c r="A32" s="167">
        <v>20</v>
      </c>
      <c r="B32" s="204"/>
      <c r="C32" s="327" t="str">
        <f>IF($B32="","",VLOOKUP($B32,ナンバー!$B$3:$F$250,2))</f>
        <v/>
      </c>
      <c r="D32" s="327" t="str">
        <f>IF($B32="","",VLOOKUP($B32,ナンバー!$B$3:$F$250,3))</f>
        <v/>
      </c>
      <c r="E32" s="328" t="str">
        <f>IF(申込必要事項!$D$4="","",IF(C32="","",申込必要事項!$D$4))</f>
        <v/>
      </c>
      <c r="F32" s="148" t="str">
        <f>IF($B32="","",VLOOKUP($B32,ナンバー!$B$3:$F$250,5))</f>
        <v/>
      </c>
      <c r="G32" s="229"/>
      <c r="H32" s="168"/>
      <c r="I32" s="325"/>
      <c r="J32" s="326"/>
      <c r="K32" s="267"/>
      <c r="L32" s="268"/>
      <c r="M32" s="204"/>
      <c r="N32" s="204"/>
      <c r="O32" s="4" t="str">
        <f t="shared" si="0"/>
        <v/>
      </c>
      <c r="Q32" s="2" t="s">
        <v>637</v>
      </c>
      <c r="R32" s="4">
        <f t="shared" si="1"/>
        <v>0</v>
      </c>
    </row>
    <row r="33" spans="1:18" s="2" customFormat="1" ht="17.25" customHeight="1" x14ac:dyDescent="0.15">
      <c r="A33" s="167">
        <v>21</v>
      </c>
      <c r="B33" s="204"/>
      <c r="C33" s="327" t="str">
        <f>IF($B33="","",VLOOKUP($B33,ナンバー!$B$3:$F$250,2))</f>
        <v/>
      </c>
      <c r="D33" s="327" t="str">
        <f>IF($B33="","",VLOOKUP($B33,ナンバー!$B$3:$F$250,3))</f>
        <v/>
      </c>
      <c r="E33" s="328" t="str">
        <f>IF(申込必要事項!$D$4="","",IF(C33="","",申込必要事項!$D$4))</f>
        <v/>
      </c>
      <c r="F33" s="148" t="str">
        <f>IF($B33="","",VLOOKUP($B33,ナンバー!$B$3:$F$250,5))</f>
        <v/>
      </c>
      <c r="G33" s="229"/>
      <c r="H33" s="168"/>
      <c r="I33" s="325"/>
      <c r="J33" s="326"/>
      <c r="K33" s="267"/>
      <c r="L33" s="268"/>
      <c r="M33" s="204"/>
      <c r="N33" s="204"/>
      <c r="O33" s="4" t="str">
        <f t="shared" si="0"/>
        <v/>
      </c>
      <c r="Q33" s="2" t="s">
        <v>638</v>
      </c>
      <c r="R33" s="4">
        <f t="shared" si="1"/>
        <v>0</v>
      </c>
    </row>
    <row r="34" spans="1:18" s="2" customFormat="1" ht="17.25" customHeight="1" x14ac:dyDescent="0.15">
      <c r="A34" s="167">
        <v>22</v>
      </c>
      <c r="B34" s="204"/>
      <c r="C34" s="327" t="str">
        <f>IF($B34="","",VLOOKUP($B34,ナンバー!$B$3:$F$250,2))</f>
        <v/>
      </c>
      <c r="D34" s="327" t="str">
        <f>IF($B34="","",VLOOKUP($B34,ナンバー!$B$3:$F$250,3))</f>
        <v/>
      </c>
      <c r="E34" s="328" t="str">
        <f>IF(申込必要事項!$D$4="","",IF(C34="","",申込必要事項!$D$4))</f>
        <v/>
      </c>
      <c r="F34" s="148" t="str">
        <f>IF($B34="","",VLOOKUP($B34,ナンバー!$B$3:$F$250,5))</f>
        <v/>
      </c>
      <c r="G34" s="229"/>
      <c r="H34" s="168"/>
      <c r="I34" s="325"/>
      <c r="J34" s="326"/>
      <c r="K34" s="267"/>
      <c r="L34" s="268"/>
      <c r="M34" s="204"/>
      <c r="N34" s="204"/>
      <c r="O34" s="4" t="str">
        <f t="shared" si="0"/>
        <v/>
      </c>
      <c r="Q34" s="2" t="s">
        <v>639</v>
      </c>
      <c r="R34" s="4">
        <f t="shared" si="1"/>
        <v>0</v>
      </c>
    </row>
    <row r="35" spans="1:18" s="2" customFormat="1" ht="17.25" customHeight="1" x14ac:dyDescent="0.15">
      <c r="A35" s="167">
        <v>23</v>
      </c>
      <c r="B35" s="204"/>
      <c r="C35" s="327" t="str">
        <f>IF($B35="","",VLOOKUP($B35,ナンバー!$B$3:$F$250,2))</f>
        <v/>
      </c>
      <c r="D35" s="327" t="str">
        <f>IF($B35="","",VLOOKUP($B35,ナンバー!$B$3:$F$250,3))</f>
        <v/>
      </c>
      <c r="E35" s="328" t="str">
        <f>IF(申込必要事項!$D$4="","",IF(C35="","",申込必要事項!$D$4))</f>
        <v/>
      </c>
      <c r="F35" s="148" t="str">
        <f>IF($B35="","",VLOOKUP($B35,ナンバー!$B$3:$F$250,5))</f>
        <v/>
      </c>
      <c r="G35" s="229"/>
      <c r="H35" s="168"/>
      <c r="I35" s="325"/>
      <c r="J35" s="326"/>
      <c r="K35" s="267"/>
      <c r="L35" s="268"/>
      <c r="M35" s="204"/>
      <c r="N35" s="204"/>
      <c r="O35" s="4" t="str">
        <f t="shared" si="0"/>
        <v/>
      </c>
      <c r="R35" s="4"/>
    </row>
    <row r="36" spans="1:18" s="2" customFormat="1" ht="17.25" customHeight="1" x14ac:dyDescent="0.15">
      <c r="A36" s="167">
        <v>24</v>
      </c>
      <c r="B36" s="204"/>
      <c r="C36" s="327" t="str">
        <f>IF($B36="","",VLOOKUP($B36,ナンバー!$B$3:$F$250,2))</f>
        <v/>
      </c>
      <c r="D36" s="327" t="str">
        <f>IF($B36="","",VLOOKUP($B36,ナンバー!$B$3:$F$250,3))</f>
        <v/>
      </c>
      <c r="E36" s="328" t="str">
        <f>IF(申込必要事項!$D$4="","",IF(C36="","",申込必要事項!$D$4))</f>
        <v/>
      </c>
      <c r="F36" s="148" t="str">
        <f>IF($B36="","",VLOOKUP($B36,ナンバー!$B$3:$F$250,5))</f>
        <v/>
      </c>
      <c r="G36" s="229"/>
      <c r="H36" s="168"/>
      <c r="I36" s="325"/>
      <c r="J36" s="326"/>
      <c r="K36" s="267"/>
      <c r="L36" s="268"/>
      <c r="M36" s="204"/>
      <c r="N36" s="204"/>
      <c r="O36" s="4" t="str">
        <f t="shared" si="0"/>
        <v/>
      </c>
      <c r="R36" s="4"/>
    </row>
    <row r="37" spans="1:18" s="2" customFormat="1" ht="17.25" customHeight="1" x14ac:dyDescent="0.15">
      <c r="A37" s="167">
        <v>25</v>
      </c>
      <c r="B37" s="204"/>
      <c r="C37" s="327" t="str">
        <f>IF($B37="","",VLOOKUP($B37,ナンバー!$B$3:$F$250,2))</f>
        <v/>
      </c>
      <c r="D37" s="327" t="str">
        <f>IF($B37="","",VLOOKUP($B37,ナンバー!$B$3:$F$250,3))</f>
        <v/>
      </c>
      <c r="E37" s="328" t="str">
        <f>IF(申込必要事項!$D$4="","",IF(C37="","",申込必要事項!$D$4))</f>
        <v/>
      </c>
      <c r="F37" s="148" t="str">
        <f>IF($B37="","",VLOOKUP($B37,ナンバー!$B$3:$F$250,5))</f>
        <v/>
      </c>
      <c r="G37" s="229"/>
      <c r="H37" s="168"/>
      <c r="I37" s="325"/>
      <c r="J37" s="326"/>
      <c r="K37" s="267"/>
      <c r="L37" s="268"/>
      <c r="M37" s="204"/>
      <c r="N37" s="204"/>
      <c r="O37" s="4" t="str">
        <f t="shared" si="0"/>
        <v/>
      </c>
      <c r="R37" s="4"/>
    </row>
    <row r="38" spans="1:18" s="2" customFormat="1" ht="17.25" customHeight="1" x14ac:dyDescent="0.15">
      <c r="A38" s="167">
        <v>26</v>
      </c>
      <c r="B38" s="204"/>
      <c r="C38" s="327" t="str">
        <f>IF($B38="","",VLOOKUP($B38,ナンバー!$B$3:$F$250,2))</f>
        <v/>
      </c>
      <c r="D38" s="327" t="str">
        <f>IF($B38="","",VLOOKUP($B38,ナンバー!$B$3:$F$250,3))</f>
        <v/>
      </c>
      <c r="E38" s="328" t="str">
        <f>IF(申込必要事項!$D$4="","",IF(C38="","",申込必要事項!$D$4))</f>
        <v/>
      </c>
      <c r="F38" s="148" t="str">
        <f>IF($B38="","",VLOOKUP($B38,ナンバー!$B$3:$F$250,5))</f>
        <v/>
      </c>
      <c r="G38" s="229"/>
      <c r="H38" s="168"/>
      <c r="I38" s="325"/>
      <c r="J38" s="326"/>
      <c r="K38" s="267"/>
      <c r="L38" s="268"/>
      <c r="M38" s="204"/>
      <c r="N38" s="204"/>
      <c r="O38" s="4" t="str">
        <f t="shared" si="0"/>
        <v/>
      </c>
      <c r="R38" s="4"/>
    </row>
    <row r="39" spans="1:18" s="2" customFormat="1" ht="17.25" customHeight="1" x14ac:dyDescent="0.15">
      <c r="A39" s="167">
        <v>27</v>
      </c>
      <c r="B39" s="204"/>
      <c r="C39" s="327" t="str">
        <f>IF($B39="","",VLOOKUP($B39,ナンバー!$B$3:$F$250,2))</f>
        <v/>
      </c>
      <c r="D39" s="327" t="str">
        <f>IF($B39="","",VLOOKUP($B39,ナンバー!$B$3:$F$250,3))</f>
        <v/>
      </c>
      <c r="E39" s="328" t="str">
        <f>IF(申込必要事項!$D$4="","",IF(C39="","",申込必要事項!$D$4))</f>
        <v/>
      </c>
      <c r="F39" s="148" t="str">
        <f>IF($B39="","",VLOOKUP($B39,ナンバー!$B$3:$F$250,5))</f>
        <v/>
      </c>
      <c r="G39" s="229"/>
      <c r="H39" s="168"/>
      <c r="I39" s="325"/>
      <c r="J39" s="326"/>
      <c r="K39" s="267"/>
      <c r="L39" s="268"/>
      <c r="M39" s="204"/>
      <c r="N39" s="204"/>
      <c r="O39" s="4" t="str">
        <f t="shared" si="0"/>
        <v/>
      </c>
      <c r="R39" s="4"/>
    </row>
    <row r="40" spans="1:18" s="2" customFormat="1" ht="17.25" customHeight="1" x14ac:dyDescent="0.15">
      <c r="A40" s="167">
        <v>28</v>
      </c>
      <c r="B40" s="204"/>
      <c r="C40" s="327" t="str">
        <f>IF($B40="","",VLOOKUP($B40,ナンバー!$B$3:$F$250,2))</f>
        <v/>
      </c>
      <c r="D40" s="327" t="str">
        <f>IF($B40="","",VLOOKUP($B40,ナンバー!$B$3:$F$250,3))</f>
        <v/>
      </c>
      <c r="E40" s="328" t="str">
        <f>IF(申込必要事項!$D$4="","",IF(C40="","",申込必要事項!$D$4))</f>
        <v/>
      </c>
      <c r="F40" s="148" t="str">
        <f>IF($B40="","",VLOOKUP($B40,ナンバー!$B$3:$F$250,5))</f>
        <v/>
      </c>
      <c r="G40" s="229"/>
      <c r="H40" s="168"/>
      <c r="I40" s="325"/>
      <c r="J40" s="326"/>
      <c r="K40" s="267"/>
      <c r="L40" s="268"/>
      <c r="M40" s="204"/>
      <c r="N40" s="204"/>
      <c r="O40" s="4" t="str">
        <f t="shared" si="0"/>
        <v/>
      </c>
      <c r="R40" s="4"/>
    </row>
    <row r="41" spans="1:18" s="2" customFormat="1" ht="17.25" customHeight="1" x14ac:dyDescent="0.15">
      <c r="A41" s="167">
        <v>29</v>
      </c>
      <c r="B41" s="204"/>
      <c r="C41" s="327" t="str">
        <f>IF($B41="","",VLOOKUP($B41,ナンバー!$B$3:$F$250,2))</f>
        <v/>
      </c>
      <c r="D41" s="327" t="str">
        <f>IF($B41="","",VLOOKUP($B41,ナンバー!$B$3:$F$250,3))</f>
        <v/>
      </c>
      <c r="E41" s="328" t="str">
        <f>IF(申込必要事項!$D$4="","",IF(C41="","",申込必要事項!$D$4))</f>
        <v/>
      </c>
      <c r="F41" s="148" t="str">
        <f>IF($B41="","",VLOOKUP($B41,ナンバー!$B$3:$F$250,5))</f>
        <v/>
      </c>
      <c r="G41" s="229"/>
      <c r="H41" s="168"/>
      <c r="I41" s="325"/>
      <c r="J41" s="326"/>
      <c r="K41" s="267"/>
      <c r="L41" s="268"/>
      <c r="M41" s="204"/>
      <c r="N41" s="204"/>
      <c r="O41" s="4" t="str">
        <f t="shared" si="0"/>
        <v/>
      </c>
      <c r="R41" s="4"/>
    </row>
    <row r="42" spans="1:18" s="2" customFormat="1" ht="17.25" customHeight="1" x14ac:dyDescent="0.15">
      <c r="A42" s="167">
        <v>30</v>
      </c>
      <c r="B42" s="204"/>
      <c r="C42" s="327" t="str">
        <f>IF($B42="","",VLOOKUP($B42,ナンバー!$B$3:$F$250,2))</f>
        <v/>
      </c>
      <c r="D42" s="327" t="str">
        <f>IF($B42="","",VLOOKUP($B42,ナンバー!$B$3:$F$250,3))</f>
        <v/>
      </c>
      <c r="E42" s="328" t="str">
        <f>IF(申込必要事項!$D$4="","",IF(C42="","",申込必要事項!$D$4))</f>
        <v/>
      </c>
      <c r="F42" s="148" t="str">
        <f>IF($B42="","",VLOOKUP($B42,ナンバー!$B$3:$F$250,5))</f>
        <v/>
      </c>
      <c r="G42" s="229"/>
      <c r="H42" s="168"/>
      <c r="I42" s="325"/>
      <c r="J42" s="326"/>
      <c r="K42" s="267"/>
      <c r="L42" s="268"/>
      <c r="M42" s="204"/>
      <c r="N42" s="204"/>
      <c r="O42" s="4" t="str">
        <f t="shared" si="0"/>
        <v/>
      </c>
      <c r="R42" s="4"/>
    </row>
    <row r="43" spans="1:18" s="2" customFormat="1" ht="17.25" customHeight="1" x14ac:dyDescent="0.15">
      <c r="A43" s="167">
        <v>31</v>
      </c>
      <c r="B43" s="204"/>
      <c r="C43" s="327" t="str">
        <f>IF($B43="","",VLOOKUP($B43,ナンバー!$B$3:$F$250,2))</f>
        <v/>
      </c>
      <c r="D43" s="327" t="str">
        <f>IF($B43="","",VLOOKUP($B43,ナンバー!$B$3:$F$250,3))</f>
        <v/>
      </c>
      <c r="E43" s="328" t="str">
        <f>IF(申込必要事項!$D$4="","",IF(C43="","",申込必要事項!$D$4))</f>
        <v/>
      </c>
      <c r="F43" s="148" t="str">
        <f>IF($B43="","",VLOOKUP($B43,ナンバー!$B$3:$F$250,5))</f>
        <v/>
      </c>
      <c r="G43" s="229"/>
      <c r="H43" s="168"/>
      <c r="I43" s="325"/>
      <c r="J43" s="326"/>
      <c r="K43" s="267"/>
      <c r="L43" s="268"/>
      <c r="M43" s="204"/>
      <c r="N43" s="204"/>
      <c r="O43" s="4" t="str">
        <f t="shared" si="0"/>
        <v/>
      </c>
      <c r="R43" s="4"/>
    </row>
    <row r="44" spans="1:18" s="2" customFormat="1" ht="17.25" customHeight="1" x14ac:dyDescent="0.15">
      <c r="A44" s="167">
        <v>32</v>
      </c>
      <c r="B44" s="204"/>
      <c r="C44" s="327" t="str">
        <f>IF($B44="","",VLOOKUP($B44,ナンバー!$B$3:$F$250,2))</f>
        <v/>
      </c>
      <c r="D44" s="327" t="str">
        <f>IF($B44="","",VLOOKUP($B44,ナンバー!$B$3:$F$250,3))</f>
        <v/>
      </c>
      <c r="E44" s="328" t="str">
        <f>IF(申込必要事項!$D$4="","",IF(C44="","",申込必要事項!$D$4))</f>
        <v/>
      </c>
      <c r="F44" s="148" t="str">
        <f>IF($B44="","",VLOOKUP($B44,ナンバー!$B$3:$F$250,5))</f>
        <v/>
      </c>
      <c r="G44" s="229"/>
      <c r="H44" s="168"/>
      <c r="I44" s="325"/>
      <c r="J44" s="326"/>
      <c r="K44" s="267"/>
      <c r="L44" s="268"/>
      <c r="M44" s="204"/>
      <c r="N44" s="204"/>
      <c r="O44" s="4" t="str">
        <f t="shared" si="0"/>
        <v/>
      </c>
      <c r="R44" s="4"/>
    </row>
    <row r="45" spans="1:18" s="2" customFormat="1" ht="17.25" customHeight="1" x14ac:dyDescent="0.15">
      <c r="A45" s="167">
        <v>33</v>
      </c>
      <c r="B45" s="204"/>
      <c r="C45" s="327" t="str">
        <f>IF($B45="","",VLOOKUP($B45,ナンバー!$B$3:$F$250,2))</f>
        <v/>
      </c>
      <c r="D45" s="327" t="str">
        <f>IF($B45="","",VLOOKUP($B45,ナンバー!$B$3:$F$250,3))</f>
        <v/>
      </c>
      <c r="E45" s="328" t="str">
        <f>IF(申込必要事項!$D$4="","",IF(C45="","",申込必要事項!$D$4))</f>
        <v/>
      </c>
      <c r="F45" s="148" t="str">
        <f>IF($B45="","",VLOOKUP($B45,ナンバー!$B$3:$F$250,5))</f>
        <v/>
      </c>
      <c r="G45" s="229"/>
      <c r="H45" s="168"/>
      <c r="I45" s="325"/>
      <c r="J45" s="326"/>
      <c r="K45" s="267"/>
      <c r="L45" s="268"/>
      <c r="M45" s="204"/>
      <c r="N45" s="204"/>
      <c r="O45" s="4" t="str">
        <f t="shared" si="0"/>
        <v/>
      </c>
      <c r="R45" s="4"/>
    </row>
    <row r="46" spans="1:18" s="2" customFormat="1" ht="17.25" customHeight="1" x14ac:dyDescent="0.15">
      <c r="A46" s="167">
        <v>34</v>
      </c>
      <c r="B46" s="204"/>
      <c r="C46" s="327" t="str">
        <f>IF($B46="","",VLOOKUP($B46,ナンバー!$B$3:$F$250,2))</f>
        <v/>
      </c>
      <c r="D46" s="327" t="str">
        <f>IF($B46="","",VLOOKUP($B46,ナンバー!$B$3:$F$250,3))</f>
        <v/>
      </c>
      <c r="E46" s="328" t="str">
        <f>IF(申込必要事項!$D$4="","",IF(C46="","",申込必要事項!$D$4))</f>
        <v/>
      </c>
      <c r="F46" s="148" t="str">
        <f>IF($B46="","",VLOOKUP($B46,ナンバー!$B$3:$F$250,5))</f>
        <v/>
      </c>
      <c r="G46" s="229"/>
      <c r="H46" s="168"/>
      <c r="I46" s="325"/>
      <c r="J46" s="326"/>
      <c r="K46" s="267"/>
      <c r="L46" s="268"/>
      <c r="M46" s="204"/>
      <c r="N46" s="204"/>
      <c r="O46" s="4" t="str">
        <f t="shared" si="0"/>
        <v/>
      </c>
      <c r="R46" s="4"/>
    </row>
    <row r="47" spans="1:18" s="2" customFormat="1" ht="17.25" customHeight="1" x14ac:dyDescent="0.15">
      <c r="A47" s="167">
        <v>35</v>
      </c>
      <c r="B47" s="204"/>
      <c r="C47" s="327" t="str">
        <f>IF($B47="","",VLOOKUP($B47,ナンバー!$B$3:$F$250,2))</f>
        <v/>
      </c>
      <c r="D47" s="327" t="str">
        <f>IF($B47="","",VLOOKUP($B47,ナンバー!$B$3:$F$250,3))</f>
        <v/>
      </c>
      <c r="E47" s="328" t="str">
        <f>IF(申込必要事項!$D$4="","",IF(C47="","",申込必要事項!$D$4))</f>
        <v/>
      </c>
      <c r="F47" s="148" t="str">
        <f>IF($B47="","",VLOOKUP($B47,ナンバー!$B$3:$F$250,5))</f>
        <v/>
      </c>
      <c r="G47" s="229"/>
      <c r="H47" s="168"/>
      <c r="I47" s="325"/>
      <c r="J47" s="326"/>
      <c r="K47" s="267"/>
      <c r="L47" s="268"/>
      <c r="M47" s="204"/>
      <c r="N47" s="204"/>
      <c r="O47" s="4" t="str">
        <f t="shared" si="0"/>
        <v/>
      </c>
      <c r="R47" s="4"/>
    </row>
    <row r="48" spans="1:18" s="2" customFormat="1" ht="17.25" customHeight="1" x14ac:dyDescent="0.15">
      <c r="A48" s="167">
        <v>36</v>
      </c>
      <c r="B48" s="204"/>
      <c r="C48" s="327" t="str">
        <f>IF($B48="","",VLOOKUP($B48,ナンバー!$B$3:$F$250,2))</f>
        <v/>
      </c>
      <c r="D48" s="327" t="str">
        <f>IF($B48="","",VLOOKUP($B48,ナンバー!$B$3:$F$250,3))</f>
        <v/>
      </c>
      <c r="E48" s="328" t="str">
        <f>IF(申込必要事項!$D$4="","",IF(C48="","",申込必要事項!$D$4))</f>
        <v/>
      </c>
      <c r="F48" s="148" t="str">
        <f>IF($B48="","",VLOOKUP($B48,ナンバー!$B$3:$F$250,5))</f>
        <v/>
      </c>
      <c r="G48" s="229"/>
      <c r="H48" s="168"/>
      <c r="I48" s="325"/>
      <c r="J48" s="326"/>
      <c r="K48" s="267"/>
      <c r="L48" s="268"/>
      <c r="M48" s="204"/>
      <c r="N48" s="204"/>
      <c r="O48" s="4" t="str">
        <f t="shared" si="0"/>
        <v/>
      </c>
      <c r="R48" s="4"/>
    </row>
    <row r="49" spans="1:18" s="2" customFormat="1" ht="17.25" customHeight="1" x14ac:dyDescent="0.15">
      <c r="A49" s="167">
        <v>37</v>
      </c>
      <c r="B49" s="204"/>
      <c r="C49" s="327" t="str">
        <f>IF($B49="","",VLOOKUP($B49,ナンバー!$B$3:$F$250,2))</f>
        <v/>
      </c>
      <c r="D49" s="327" t="str">
        <f>IF($B49="","",VLOOKUP($B49,ナンバー!$B$3:$F$250,3))</f>
        <v/>
      </c>
      <c r="E49" s="328" t="str">
        <f>IF(申込必要事項!$D$4="","",IF(C49="","",申込必要事項!$D$4))</f>
        <v/>
      </c>
      <c r="F49" s="148" t="str">
        <f>IF($B49="","",VLOOKUP($B49,ナンバー!$B$3:$F$250,5))</f>
        <v/>
      </c>
      <c r="G49" s="229"/>
      <c r="H49" s="168"/>
      <c r="I49" s="325"/>
      <c r="J49" s="326"/>
      <c r="K49" s="267"/>
      <c r="L49" s="268"/>
      <c r="M49" s="204"/>
      <c r="N49" s="204"/>
      <c r="O49" s="4" t="str">
        <f t="shared" si="0"/>
        <v/>
      </c>
      <c r="R49" s="4"/>
    </row>
    <row r="50" spans="1:18" s="2" customFormat="1" ht="17.25" customHeight="1" x14ac:dyDescent="0.15">
      <c r="A50" s="167">
        <v>38</v>
      </c>
      <c r="B50" s="204"/>
      <c r="C50" s="327" t="str">
        <f>IF($B50="","",VLOOKUP($B50,ナンバー!$B$3:$F$250,2))</f>
        <v/>
      </c>
      <c r="D50" s="327" t="str">
        <f>IF($B50="","",VLOOKUP($B50,ナンバー!$B$3:$F$250,3))</f>
        <v/>
      </c>
      <c r="E50" s="328" t="str">
        <f>IF(申込必要事項!$D$4="","",IF(C50="","",申込必要事項!$D$4))</f>
        <v/>
      </c>
      <c r="F50" s="148" t="str">
        <f>IF($B50="","",VLOOKUP($B50,ナンバー!$B$3:$F$250,5))</f>
        <v/>
      </c>
      <c r="G50" s="229"/>
      <c r="H50" s="168"/>
      <c r="I50" s="325"/>
      <c r="J50" s="326"/>
      <c r="K50" s="267"/>
      <c r="L50" s="268"/>
      <c r="M50" s="204"/>
      <c r="N50" s="204"/>
      <c r="O50" s="4" t="str">
        <f t="shared" si="0"/>
        <v/>
      </c>
      <c r="R50" s="4"/>
    </row>
    <row r="51" spans="1:18" s="2" customFormat="1" ht="17.25" customHeight="1" x14ac:dyDescent="0.15">
      <c r="A51" s="167">
        <v>39</v>
      </c>
      <c r="B51" s="204"/>
      <c r="C51" s="327" t="str">
        <f>IF($B51="","",VLOOKUP($B51,ナンバー!$B$3:$F$250,2))</f>
        <v/>
      </c>
      <c r="D51" s="327" t="str">
        <f>IF($B51="","",VLOOKUP($B51,ナンバー!$B$3:$F$250,3))</f>
        <v/>
      </c>
      <c r="E51" s="328" t="str">
        <f>IF(申込必要事項!$D$4="","",IF(C51="","",申込必要事項!$D$4))</f>
        <v/>
      </c>
      <c r="F51" s="148" t="str">
        <f>IF($B51="","",VLOOKUP($B51,ナンバー!$B$3:$F$250,5))</f>
        <v/>
      </c>
      <c r="G51" s="229"/>
      <c r="H51" s="168"/>
      <c r="I51" s="325"/>
      <c r="J51" s="326"/>
      <c r="K51" s="267"/>
      <c r="L51" s="268"/>
      <c r="M51" s="204"/>
      <c r="N51" s="204"/>
      <c r="O51" s="4" t="str">
        <f t="shared" si="0"/>
        <v/>
      </c>
      <c r="R51" s="4"/>
    </row>
    <row r="52" spans="1:18" s="2" customFormat="1" ht="17.25" customHeight="1" x14ac:dyDescent="0.15">
      <c r="A52" s="167">
        <v>40</v>
      </c>
      <c r="B52" s="204"/>
      <c r="C52" s="327" t="str">
        <f>IF($B52="","",VLOOKUP($B52,ナンバー!$B$3:$F$250,2))</f>
        <v/>
      </c>
      <c r="D52" s="327" t="str">
        <f>IF($B52="","",VLOOKUP($B52,ナンバー!$B$3:$F$250,3))</f>
        <v/>
      </c>
      <c r="E52" s="328" t="str">
        <f>IF(申込必要事項!$D$4="","",IF(C52="","",申込必要事項!$D$4))</f>
        <v/>
      </c>
      <c r="F52" s="148" t="str">
        <f>IF($B52="","",VLOOKUP($B52,ナンバー!$B$3:$F$250,5))</f>
        <v/>
      </c>
      <c r="G52" s="229"/>
      <c r="H52" s="168"/>
      <c r="I52" s="325"/>
      <c r="J52" s="326"/>
      <c r="K52" s="267"/>
      <c r="L52" s="268"/>
      <c r="M52" s="204"/>
      <c r="N52" s="204"/>
      <c r="O52" s="4" t="str">
        <f t="shared" si="0"/>
        <v/>
      </c>
      <c r="R52" s="4"/>
    </row>
    <row r="53" spans="1:18" ht="12" customHeight="1" x14ac:dyDescent="0.15"/>
    <row r="54" spans="1:18" ht="18.75" customHeight="1" x14ac:dyDescent="0.15">
      <c r="C54" s="4"/>
      <c r="D54" s="4"/>
      <c r="F54" s="4"/>
      <c r="G54" s="4"/>
      <c r="J54" s="4"/>
      <c r="K54" s="4"/>
      <c r="L54" s="4"/>
    </row>
    <row r="55" spans="1:18" ht="18.75" customHeight="1" x14ac:dyDescent="0.15">
      <c r="C55" s="4"/>
      <c r="D55" s="4"/>
      <c r="F55" s="4"/>
      <c r="G55" s="4"/>
      <c r="J55" s="4"/>
      <c r="K55" s="4"/>
      <c r="L55" s="4"/>
    </row>
    <row r="56" spans="1:18" ht="18.75" customHeight="1" x14ac:dyDescent="0.15">
      <c r="C56" s="4"/>
      <c r="D56" s="4"/>
      <c r="F56" s="4"/>
      <c r="G56" s="4"/>
      <c r="J56" s="4"/>
      <c r="K56" s="4"/>
      <c r="L56" s="4"/>
    </row>
    <row r="57" spans="1:18" ht="20.25" customHeight="1" x14ac:dyDescent="0.15">
      <c r="C57" s="4"/>
      <c r="D57" s="4"/>
      <c r="F57" s="4"/>
      <c r="G57" s="4"/>
      <c r="J57" s="4"/>
      <c r="K57" s="4"/>
      <c r="L57" s="4"/>
    </row>
  </sheetData>
  <sheetProtection sheet="1" objects="1" scenarios="1" selectLockedCells="1"/>
  <mergeCells count="18">
    <mergeCell ref="A3:B3"/>
    <mergeCell ref="C3:D3"/>
    <mergeCell ref="G3:H3"/>
    <mergeCell ref="I3:N3"/>
    <mergeCell ref="C12:F12"/>
    <mergeCell ref="G12:N12"/>
    <mergeCell ref="B10:C10"/>
    <mergeCell ref="D8:E8"/>
    <mergeCell ref="H8:I8"/>
    <mergeCell ref="G10:H10"/>
    <mergeCell ref="I10:J10"/>
    <mergeCell ref="K10:L10"/>
    <mergeCell ref="M10:N10"/>
    <mergeCell ref="A1:B1"/>
    <mergeCell ref="C1:E1"/>
    <mergeCell ref="G1:H1"/>
    <mergeCell ref="L1:N1"/>
    <mergeCell ref="C2:E2"/>
  </mergeCells>
  <phoneticPr fontId="54"/>
  <conditionalFormatting sqref="C3:D3 G3:H3 E13:E52">
    <cfRule type="expression" dxfId="8" priority="3" stopIfTrue="1">
      <formula>NOT(ISERROR(SEARCH("0",C3)))</formula>
    </cfRule>
  </conditionalFormatting>
  <dataValidations count="8">
    <dataValidation imeMode="halfKatakana" allowBlank="1" showInputMessage="1" showErrorMessage="1" sqref="D13:D52"/>
    <dataValidation type="list" allowBlank="1" showInputMessage="1" showErrorMessage="1" sqref="M13:M52">
      <formula1>"○"</formula1>
    </dataValidation>
    <dataValidation imeMode="on" allowBlank="1" showInputMessage="1" showErrorMessage="1" sqref="C13:C52 E13:E52"/>
    <dataValidation imeMode="disabled" allowBlank="1" showInputMessage="1" showErrorMessage="1" sqref="H13:H52 L13:L52 J13:J52"/>
    <dataValidation type="list" allowBlank="1" showInputMessage="1" showErrorMessage="1" error="入力が正しくありません_x000d_" sqref="K13:K52">
      <formula1>$Q$32:$Q$35</formula1>
    </dataValidation>
    <dataValidation type="list" allowBlank="1" showInputMessage="1" showErrorMessage="1" sqref="G13:G52">
      <formula1>$Q$12:$Q$35</formula1>
    </dataValidation>
    <dataValidation type="list" allowBlank="1" showInputMessage="1" showErrorMessage="1" sqref="I13:I52">
      <formula1>$Q$12:$Q$35</formula1>
    </dataValidation>
    <dataValidation type="list" allowBlank="1" showErrorMessage="1" sqref="N13:N52">
      <formula1>$V$12:$V$13</formula1>
    </dataValidation>
  </dataValidations>
  <printOptions horizontalCentered="1"/>
  <pageMargins left="0.39370078740157483" right="0.39370078740157483" top="0.59055118110236227" bottom="0.39370078740157483" header="0.35433070866141736" footer="0.23622047244094491"/>
  <pageSetup paperSize="9"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0"/>
    <pageSetUpPr fitToPage="1"/>
  </sheetPr>
  <dimension ref="A1:V57"/>
  <sheetViews>
    <sheetView showGridLines="0" zoomScaleNormal="100" workbookViewId="0">
      <pane xSplit="6" ySplit="12" topLeftCell="G13" activePane="bottomRight" state="frozenSplit"/>
      <selection pane="topRight"/>
      <selection pane="bottomLeft"/>
      <selection pane="bottomRight" activeCell="H14" sqref="H14"/>
    </sheetView>
  </sheetViews>
  <sheetFormatPr defaultColWidth="9" defaultRowHeight="12" x14ac:dyDescent="0.15"/>
  <cols>
    <col min="1" max="1" width="5.5" style="55" customWidth="1"/>
    <col min="2" max="2" width="5.625" style="55" customWidth="1"/>
    <col min="3" max="3" width="12.625" style="55" customWidth="1"/>
    <col min="4" max="4" width="11.625" style="55" customWidth="1"/>
    <col min="5" max="5" width="9" style="61" customWidth="1"/>
    <col min="6" max="6" width="4" style="62" customWidth="1"/>
    <col min="7" max="7" width="9.625" style="55" customWidth="1"/>
    <col min="8" max="8" width="8.125" style="61" customWidth="1"/>
    <col min="9" max="9" width="9.625" style="61" customWidth="1"/>
    <col min="10" max="10" width="8.125" style="55" customWidth="1"/>
    <col min="11" max="11" width="9.625" style="55" hidden="1" customWidth="1"/>
    <col min="12" max="12" width="8.125" style="55" hidden="1" customWidth="1"/>
    <col min="13" max="14" width="4.5" style="61" customWidth="1"/>
    <col min="15" max="15" width="5.125" style="61" customWidth="1"/>
    <col min="16" max="16" width="3.875" style="61" customWidth="1"/>
    <col min="17" max="17" width="10.25" style="61" bestFit="1" customWidth="1"/>
    <col min="18" max="18" width="2.375" style="61" bestFit="1" customWidth="1"/>
    <col min="19" max="19" width="7.625" style="61" hidden="1" customWidth="1"/>
    <col min="20" max="20" width="10.25" style="61" hidden="1" customWidth="1"/>
    <col min="21" max="21" width="2.375" style="61" hidden="1" customWidth="1"/>
    <col min="22" max="16384" width="9" style="61"/>
  </cols>
  <sheetData>
    <row r="1" spans="1:22" ht="26.25" customHeight="1" thickBot="1" x14ac:dyDescent="0.2">
      <c r="A1" s="425" t="s">
        <v>73</v>
      </c>
      <c r="B1" s="426"/>
      <c r="C1" s="427" t="s">
        <v>110</v>
      </c>
      <c r="D1" s="428"/>
      <c r="E1" s="429"/>
      <c r="F1" s="74"/>
      <c r="G1" s="430" t="s">
        <v>86</v>
      </c>
      <c r="H1" s="430"/>
      <c r="I1" s="69" t="s">
        <v>109</v>
      </c>
      <c r="J1" s="76"/>
      <c r="K1" s="76"/>
      <c r="L1" s="431" t="s">
        <v>75</v>
      </c>
      <c r="M1" s="431"/>
      <c r="N1" s="431"/>
    </row>
    <row r="2" spans="1:22" ht="15.75" customHeight="1" thickBot="1" x14ac:dyDescent="0.2">
      <c r="A2" s="76"/>
      <c r="B2" s="76"/>
      <c r="C2" s="432" t="str">
        <f>IF(C1="","大会名が未入力です。","")</f>
        <v/>
      </c>
      <c r="D2" s="432"/>
      <c r="E2" s="432"/>
      <c r="F2" s="77"/>
      <c r="G2" s="76"/>
      <c r="H2" s="75"/>
      <c r="I2" s="78"/>
      <c r="J2" s="76"/>
      <c r="K2" s="76"/>
      <c r="L2" s="76"/>
      <c r="M2" s="75"/>
      <c r="N2" s="75"/>
    </row>
    <row r="3" spans="1:22" ht="20.25" customHeight="1" thickBot="1" x14ac:dyDescent="0.2">
      <c r="A3" s="433" t="s">
        <v>11</v>
      </c>
      <c r="B3" s="434"/>
      <c r="C3" s="435">
        <f>申込必要事項!D3</f>
        <v>0</v>
      </c>
      <c r="D3" s="436"/>
      <c r="E3" s="79"/>
      <c r="F3" s="80" t="s">
        <v>76</v>
      </c>
      <c r="G3" s="437">
        <f>申込必要事項!D6</f>
        <v>0</v>
      </c>
      <c r="H3" s="437"/>
      <c r="I3" s="438">
        <f>申込必要事項!D7</f>
        <v>0</v>
      </c>
      <c r="J3" s="438"/>
      <c r="K3" s="438"/>
      <c r="L3" s="438"/>
      <c r="M3" s="438"/>
      <c r="N3" s="438"/>
    </row>
    <row r="4" spans="1:22" ht="6" customHeight="1" x14ac:dyDescent="0.15">
      <c r="A4" s="81"/>
      <c r="B4" s="81"/>
      <c r="C4" s="82"/>
      <c r="D4" s="77"/>
      <c r="E4" s="77"/>
      <c r="F4" s="77"/>
      <c r="G4" s="76"/>
      <c r="H4" s="75"/>
      <c r="I4" s="75"/>
      <c r="J4" s="83"/>
      <c r="K4" s="83"/>
      <c r="L4" s="83"/>
      <c r="M4" s="83"/>
      <c r="N4" s="83"/>
    </row>
    <row r="5" spans="1:22" ht="15" hidden="1" customHeight="1" x14ac:dyDescent="0.15">
      <c r="A5" s="81"/>
      <c r="B5" s="81"/>
      <c r="C5" s="84"/>
      <c r="D5" s="150" t="s">
        <v>105</v>
      </c>
      <c r="E5" s="198"/>
      <c r="F5" s="169" t="s">
        <v>77</v>
      </c>
      <c r="G5" s="169" t="s">
        <v>78</v>
      </c>
      <c r="H5" s="170">
        <v>2000</v>
      </c>
      <c r="I5" s="171" t="s">
        <v>79</v>
      </c>
      <c r="J5" s="172" t="str">
        <f>IF(E5="","",E5*H5)</f>
        <v/>
      </c>
      <c r="K5" s="173"/>
      <c r="L5" s="174"/>
      <c r="M5" s="175" t="s">
        <v>80</v>
      </c>
      <c r="N5" s="83"/>
    </row>
    <row r="6" spans="1:22" ht="15" hidden="1" customHeight="1" thickBot="1" x14ac:dyDescent="0.2">
      <c r="A6" s="81"/>
      <c r="B6" s="81"/>
      <c r="C6" s="84"/>
      <c r="D6" s="176" t="s">
        <v>107</v>
      </c>
      <c r="E6" s="199"/>
      <c r="F6" s="177" t="s">
        <v>108</v>
      </c>
      <c r="G6" s="178" t="s">
        <v>78</v>
      </c>
      <c r="H6" s="179">
        <v>3500</v>
      </c>
      <c r="I6" s="180" t="s">
        <v>79</v>
      </c>
      <c r="J6" s="181" t="str">
        <f>IF(E6="","",E6*H6)</f>
        <v/>
      </c>
      <c r="K6" s="182" t="s">
        <v>80</v>
      </c>
      <c r="L6" s="180"/>
      <c r="M6" s="183" t="s">
        <v>80</v>
      </c>
      <c r="N6" s="83"/>
    </row>
    <row r="7" spans="1:22" ht="13.5" hidden="1" customHeight="1" x14ac:dyDescent="0.15">
      <c r="A7" s="81"/>
      <c r="B7" s="81"/>
      <c r="C7" s="76"/>
      <c r="D7" s="184" t="s">
        <v>81</v>
      </c>
      <c r="E7" s="185">
        <f>COUNTIF($R$13:$R$52,3)</f>
        <v>0</v>
      </c>
      <c r="F7" s="178" t="s">
        <v>77</v>
      </c>
      <c r="G7" s="178" t="s">
        <v>78</v>
      </c>
      <c r="H7" s="186">
        <v>3000</v>
      </c>
      <c r="I7" s="187" t="s">
        <v>79</v>
      </c>
      <c r="J7" s="188">
        <f>IF(E7="","",E7*H7)</f>
        <v>0</v>
      </c>
      <c r="K7" s="189" t="s">
        <v>80</v>
      </c>
      <c r="L7" s="190"/>
      <c r="M7" s="191" t="s">
        <v>80</v>
      </c>
      <c r="N7" s="83"/>
    </row>
    <row r="8" spans="1:22" ht="15" hidden="1" customHeight="1" thickBot="1" x14ac:dyDescent="0.2">
      <c r="A8" s="81"/>
      <c r="D8" s="440"/>
      <c r="E8" s="440"/>
      <c r="F8" s="192"/>
      <c r="G8" s="193"/>
      <c r="H8" s="441" t="s">
        <v>82</v>
      </c>
      <c r="I8" s="442"/>
      <c r="J8" s="194">
        <f>SUM(J5:J7)</f>
        <v>0</v>
      </c>
      <c r="K8" s="195" t="s">
        <v>80</v>
      </c>
      <c r="L8" s="196"/>
      <c r="M8" s="195" t="s">
        <v>80</v>
      </c>
      <c r="N8" s="83"/>
    </row>
    <row r="9" spans="1:22" ht="7.5" customHeight="1" x14ac:dyDescent="0.15">
      <c r="A9" s="81"/>
      <c r="B9" s="81"/>
      <c r="C9" s="82"/>
      <c r="D9" s="77"/>
      <c r="E9" s="77"/>
      <c r="F9" s="77"/>
      <c r="G9" s="76"/>
      <c r="H9" s="75"/>
      <c r="I9" s="75"/>
      <c r="J9" s="83"/>
      <c r="K9" s="83"/>
      <c r="L9" s="83"/>
      <c r="M9" s="83"/>
      <c r="N9" s="83"/>
    </row>
    <row r="10" spans="1:22" ht="15.75" customHeight="1" x14ac:dyDescent="0.15">
      <c r="A10" s="76"/>
      <c r="B10" s="439" t="s">
        <v>115</v>
      </c>
      <c r="C10" s="439"/>
      <c r="D10" s="76"/>
      <c r="E10" s="75"/>
      <c r="F10" s="84"/>
      <c r="G10" s="443" t="s">
        <v>634</v>
      </c>
      <c r="H10" s="443"/>
      <c r="I10" s="444" t="s">
        <v>635</v>
      </c>
      <c r="J10" s="444"/>
      <c r="K10" s="423" t="s">
        <v>154</v>
      </c>
      <c r="L10" s="423"/>
      <c r="M10" s="445" t="s">
        <v>83</v>
      </c>
      <c r="N10" s="445"/>
    </row>
    <row r="11" spans="1:22" s="63" customFormat="1" ht="15.75" customHeight="1" x14ac:dyDescent="0.15">
      <c r="A11" s="85" t="s">
        <v>7</v>
      </c>
      <c r="B11" s="85" t="s">
        <v>8</v>
      </c>
      <c r="C11" s="85" t="s">
        <v>9</v>
      </c>
      <c r="D11" s="85" t="s">
        <v>10</v>
      </c>
      <c r="E11" s="86" t="s">
        <v>11</v>
      </c>
      <c r="F11" s="85" t="s">
        <v>12</v>
      </c>
      <c r="G11" s="209" t="s">
        <v>85</v>
      </c>
      <c r="H11" s="210" t="s">
        <v>87</v>
      </c>
      <c r="I11" s="329" t="s">
        <v>85</v>
      </c>
      <c r="J11" s="330" t="s">
        <v>87</v>
      </c>
      <c r="K11" s="269" t="s">
        <v>85</v>
      </c>
      <c r="L11" s="270" t="s">
        <v>87</v>
      </c>
      <c r="M11" s="87" t="s">
        <v>14</v>
      </c>
      <c r="N11" s="87" t="s">
        <v>15</v>
      </c>
      <c r="O11" s="61"/>
      <c r="R11" s="61"/>
    </row>
    <row r="12" spans="1:22" s="64" customFormat="1" ht="15.75" customHeight="1" x14ac:dyDescent="0.15">
      <c r="A12" s="16" t="s">
        <v>16</v>
      </c>
      <c r="B12" s="68"/>
      <c r="C12" s="411" t="s">
        <v>114</v>
      </c>
      <c r="D12" s="412"/>
      <c r="E12" s="412"/>
      <c r="F12" s="413"/>
      <c r="G12" s="414" t="s">
        <v>170</v>
      </c>
      <c r="H12" s="415"/>
      <c r="I12" s="415"/>
      <c r="J12" s="415"/>
      <c r="K12" s="415"/>
      <c r="L12" s="415"/>
      <c r="M12" s="415"/>
      <c r="N12" s="416"/>
      <c r="O12" s="61"/>
      <c r="R12" s="61"/>
    </row>
    <row r="13" spans="1:22" s="64" customFormat="1" ht="17.25" customHeight="1" x14ac:dyDescent="0.15">
      <c r="A13" s="206">
        <v>1</v>
      </c>
      <c r="B13" s="207"/>
      <c r="C13" s="197" t="str">
        <f>IF($B13="","",VLOOKUP($B13,ナンバー!$I$3:$M$250,2))</f>
        <v/>
      </c>
      <c r="D13" s="197" t="str">
        <f>IF($B13="","",VLOOKUP($B13,ナンバー!$I$3:$M$250,3))</f>
        <v/>
      </c>
      <c r="E13" s="135" t="str">
        <f>IF(申込必要事項!$D$4="","",IF(C13="","",申込必要事項!$D$4))</f>
        <v/>
      </c>
      <c r="F13" s="197" t="str">
        <f>IF($B13="","",VLOOKUP($B13,ナンバー!$I$3:$M$250,5))</f>
        <v/>
      </c>
      <c r="G13" s="228"/>
      <c r="H13" s="208"/>
      <c r="I13" s="331"/>
      <c r="J13" s="332"/>
      <c r="K13" s="271"/>
      <c r="L13" s="272"/>
      <c r="M13" s="360"/>
      <c r="N13" s="360"/>
      <c r="O13" s="4" t="str">
        <f>IF(AND(G13="",I13="",TYPE(K13)=2),"予選会種目エントリーしてください","")</f>
        <v/>
      </c>
      <c r="Q13" s="64" t="str">
        <f>IF('（様式４）人数'!E5="","",'（様式４）人数'!E5)</f>
        <v>100m</v>
      </c>
      <c r="R13" s="4">
        <f>COUNTIF($G$13:$G$52,Q13)+COUNTIF($I$13:$I$52,Q13)</f>
        <v>0</v>
      </c>
      <c r="T13" s="64" t="s">
        <v>51</v>
      </c>
      <c r="U13" s="4">
        <f>COUNTIF($K$13:$K$52,T13)</f>
        <v>0</v>
      </c>
      <c r="V13" s="65"/>
    </row>
    <row r="14" spans="1:22" s="64" customFormat="1" ht="17.25" customHeight="1" x14ac:dyDescent="0.15">
      <c r="A14" s="206">
        <v>2</v>
      </c>
      <c r="B14" s="207"/>
      <c r="C14" s="197" t="str">
        <f>IF($B14="","",VLOOKUP($B14,ナンバー!$I$3:$M$250,2))</f>
        <v/>
      </c>
      <c r="D14" s="197" t="str">
        <f>IF($B14="","",VLOOKUP($B14,ナンバー!$I$3:$M$250,3))</f>
        <v/>
      </c>
      <c r="E14" s="135" t="str">
        <f>IF(申込必要事項!$D$4="","",IF(C14="","",申込必要事項!$D$4))</f>
        <v/>
      </c>
      <c r="F14" s="197" t="str">
        <f>IF($B14="","",VLOOKUP($B14,ナンバー!$I$3:$M$250,5))</f>
        <v/>
      </c>
      <c r="G14" s="228"/>
      <c r="H14" s="208"/>
      <c r="I14" s="331"/>
      <c r="J14" s="332"/>
      <c r="K14" s="271"/>
      <c r="L14" s="272"/>
      <c r="M14" s="360"/>
      <c r="N14" s="360"/>
      <c r="O14" s="66"/>
      <c r="Q14" s="64" t="str">
        <f>IF('（様式４）人数'!E6="","",'（様式４）人数'!E6)</f>
        <v>200m</v>
      </c>
      <c r="R14" s="4">
        <f t="shared" ref="R14:R33" si="0">COUNTIF($G$13:$G$52,Q14)+COUNTIF($I$13:$I$52,Q14)</f>
        <v>0</v>
      </c>
      <c r="T14" s="64" t="s">
        <v>20</v>
      </c>
      <c r="U14" s="4">
        <f t="shared" ref="U14:U26" si="1">COUNTIF($K$13:$K$52,T14)</f>
        <v>0</v>
      </c>
    </row>
    <row r="15" spans="1:22" s="64" customFormat="1" ht="17.25" customHeight="1" x14ac:dyDescent="0.15">
      <c r="A15" s="206">
        <v>3</v>
      </c>
      <c r="B15" s="207"/>
      <c r="C15" s="197" t="str">
        <f>IF($B15="","",VLOOKUP($B15,ナンバー!$I$3:$M$250,2))</f>
        <v/>
      </c>
      <c r="D15" s="197" t="str">
        <f>IF($B15="","",VLOOKUP($B15,ナンバー!$I$3:$M$250,3))</f>
        <v/>
      </c>
      <c r="E15" s="135" t="str">
        <f>IF(申込必要事項!$D$4="","",IF(C15="","",申込必要事項!$D$4))</f>
        <v/>
      </c>
      <c r="F15" s="197" t="str">
        <f>IF($B15="","",VLOOKUP($B15,ナンバー!$I$3:$M$250,5))</f>
        <v/>
      </c>
      <c r="G15" s="228"/>
      <c r="H15" s="208"/>
      <c r="I15" s="331"/>
      <c r="J15" s="332"/>
      <c r="K15" s="271"/>
      <c r="L15" s="272"/>
      <c r="M15" s="360"/>
      <c r="N15" s="360"/>
      <c r="O15" s="66"/>
      <c r="Q15" s="64" t="str">
        <f>IF('（様式４）人数'!E7="","",'（様式４）人数'!E7)</f>
        <v>400m</v>
      </c>
      <c r="R15" s="4">
        <f t="shared" si="0"/>
        <v>0</v>
      </c>
      <c r="T15" s="64" t="s">
        <v>52</v>
      </c>
      <c r="U15" s="4">
        <f t="shared" si="1"/>
        <v>0</v>
      </c>
    </row>
    <row r="16" spans="1:22" s="64" customFormat="1" ht="17.25" customHeight="1" x14ac:dyDescent="0.15">
      <c r="A16" s="206">
        <v>4</v>
      </c>
      <c r="B16" s="207"/>
      <c r="C16" s="197" t="str">
        <f>IF($B16="","",VLOOKUP($B16,ナンバー!$I$3:$M$250,2))</f>
        <v/>
      </c>
      <c r="D16" s="197" t="str">
        <f>IF($B16="","",VLOOKUP($B16,ナンバー!$I$3:$M$250,3))</f>
        <v/>
      </c>
      <c r="E16" s="135" t="str">
        <f>IF(申込必要事項!$D$4="","",IF(C16="","",申込必要事項!$D$4))</f>
        <v/>
      </c>
      <c r="F16" s="197" t="str">
        <f>IF($B16="","",VLOOKUP($B16,ナンバー!$I$3:$M$250,5))</f>
        <v/>
      </c>
      <c r="G16" s="228"/>
      <c r="H16" s="208"/>
      <c r="I16" s="331"/>
      <c r="J16" s="332"/>
      <c r="K16" s="271"/>
      <c r="L16" s="272"/>
      <c r="M16" s="360"/>
      <c r="N16" s="360"/>
      <c r="O16" s="66"/>
      <c r="Q16" s="64" t="str">
        <f>IF('（様式４）人数'!E8="","",'（様式４）人数'!E8)</f>
        <v>800m</v>
      </c>
      <c r="R16" s="4">
        <f t="shared" si="0"/>
        <v>0</v>
      </c>
      <c r="T16" s="64" t="s">
        <v>53</v>
      </c>
      <c r="U16" s="4">
        <f t="shared" si="1"/>
        <v>0</v>
      </c>
    </row>
    <row r="17" spans="1:21" s="64" customFormat="1" ht="17.25" customHeight="1" x14ac:dyDescent="0.15">
      <c r="A17" s="206">
        <v>5</v>
      </c>
      <c r="B17" s="207"/>
      <c r="C17" s="197" t="str">
        <f>IF($B17="","",VLOOKUP($B17,ナンバー!$I$3:$M$250,2))</f>
        <v/>
      </c>
      <c r="D17" s="197" t="str">
        <f>IF($B17="","",VLOOKUP($B17,ナンバー!$I$3:$M$250,3))</f>
        <v/>
      </c>
      <c r="E17" s="135" t="str">
        <f>IF(申込必要事項!$D$4="","",IF(C17="","",申込必要事項!$D$4))</f>
        <v/>
      </c>
      <c r="F17" s="197" t="str">
        <f>IF($B17="","",VLOOKUP($B17,ナンバー!$I$3:$M$250,5))</f>
        <v/>
      </c>
      <c r="G17" s="228"/>
      <c r="H17" s="208"/>
      <c r="I17" s="331"/>
      <c r="J17" s="332"/>
      <c r="K17" s="271"/>
      <c r="L17" s="272"/>
      <c r="M17" s="360"/>
      <c r="N17" s="360"/>
      <c r="O17" s="66"/>
      <c r="Q17" s="64" t="str">
        <f>IF('（様式４）人数'!E9="","",'（様式４）人数'!E9)</f>
        <v>1500m</v>
      </c>
      <c r="R17" s="4">
        <f t="shared" si="0"/>
        <v>0</v>
      </c>
      <c r="T17" s="64" t="s">
        <v>54</v>
      </c>
      <c r="U17" s="4">
        <f t="shared" si="1"/>
        <v>0</v>
      </c>
    </row>
    <row r="18" spans="1:21" s="64" customFormat="1" ht="17.25" customHeight="1" x14ac:dyDescent="0.15">
      <c r="A18" s="206">
        <v>6</v>
      </c>
      <c r="B18" s="207"/>
      <c r="C18" s="197" t="str">
        <f>IF($B18="","",VLOOKUP($B18,ナンバー!$I$3:$M$250,2))</f>
        <v/>
      </c>
      <c r="D18" s="197" t="str">
        <f>IF($B18="","",VLOOKUP($B18,ナンバー!$I$3:$M$250,3))</f>
        <v/>
      </c>
      <c r="E18" s="135" t="str">
        <f>IF(申込必要事項!$D$4="","",IF(C18="","",申込必要事項!$D$4))</f>
        <v/>
      </c>
      <c r="F18" s="197" t="str">
        <f>IF($B18="","",VLOOKUP($B18,ナンバー!$I$3:$M$250,5))</f>
        <v/>
      </c>
      <c r="G18" s="228"/>
      <c r="H18" s="208"/>
      <c r="I18" s="331"/>
      <c r="J18" s="332"/>
      <c r="K18" s="271"/>
      <c r="L18" s="272"/>
      <c r="M18" s="360"/>
      <c r="N18" s="360"/>
      <c r="O18" s="66"/>
      <c r="Q18" s="64" t="str">
        <f>IF('（様式４）人数'!E10="","",'（様式４）人数'!E10)</f>
        <v>3000m</v>
      </c>
      <c r="R18" s="4">
        <f t="shared" si="0"/>
        <v>0</v>
      </c>
      <c r="T18" s="64" t="s">
        <v>55</v>
      </c>
      <c r="U18" s="4">
        <f t="shared" si="1"/>
        <v>0</v>
      </c>
    </row>
    <row r="19" spans="1:21" s="64" customFormat="1" ht="17.25" customHeight="1" x14ac:dyDescent="0.15">
      <c r="A19" s="206">
        <v>7</v>
      </c>
      <c r="B19" s="207"/>
      <c r="C19" s="197" t="str">
        <f>IF($B19="","",VLOOKUP($B19,ナンバー!$I$3:$M$250,2))</f>
        <v/>
      </c>
      <c r="D19" s="197" t="str">
        <f>IF($B19="","",VLOOKUP($B19,ナンバー!$I$3:$M$250,3))</f>
        <v/>
      </c>
      <c r="E19" s="135" t="str">
        <f>IF(申込必要事項!$D$4="","",IF(C19="","",申込必要事項!$D$4))</f>
        <v/>
      </c>
      <c r="F19" s="197" t="str">
        <f>IF($B19="","",VLOOKUP($B19,ナンバー!$I$3:$M$250,5))</f>
        <v/>
      </c>
      <c r="G19" s="228"/>
      <c r="H19" s="208"/>
      <c r="I19" s="331"/>
      <c r="J19" s="332"/>
      <c r="K19" s="271"/>
      <c r="L19" s="272"/>
      <c r="M19" s="360"/>
      <c r="N19" s="360"/>
      <c r="O19" s="66"/>
      <c r="Q19" s="64" t="str">
        <f>IF('（様式４）人数'!E11="","",'（様式４）人数'!E11)</f>
        <v>100mH</v>
      </c>
      <c r="R19" s="4">
        <f t="shared" si="0"/>
        <v>0</v>
      </c>
      <c r="T19" s="64" t="s">
        <v>57</v>
      </c>
      <c r="U19" s="4">
        <f t="shared" si="1"/>
        <v>0</v>
      </c>
    </row>
    <row r="20" spans="1:21" s="64" customFormat="1" ht="17.25" customHeight="1" x14ac:dyDescent="0.15">
      <c r="A20" s="206">
        <v>8</v>
      </c>
      <c r="B20" s="207"/>
      <c r="C20" s="197" t="str">
        <f>IF($B20="","",VLOOKUP($B20,ナンバー!$I$3:$M$250,2))</f>
        <v/>
      </c>
      <c r="D20" s="197" t="str">
        <f>IF($B20="","",VLOOKUP($B20,ナンバー!$I$3:$M$250,3))</f>
        <v/>
      </c>
      <c r="E20" s="135" t="str">
        <f>IF(申込必要事項!$D$4="","",IF(C20="","",申込必要事項!$D$4))</f>
        <v/>
      </c>
      <c r="F20" s="197" t="str">
        <f>IF($B20="","",VLOOKUP($B20,ナンバー!$I$3:$M$250,5))</f>
        <v/>
      </c>
      <c r="G20" s="228"/>
      <c r="H20" s="208"/>
      <c r="I20" s="331"/>
      <c r="J20" s="332"/>
      <c r="K20" s="271"/>
      <c r="L20" s="272"/>
      <c r="M20" s="360"/>
      <c r="N20" s="360"/>
      <c r="O20" s="66"/>
      <c r="Q20" s="64" t="str">
        <f>IF('（様式４）人数'!E12="","",'（様式４）人数'!E12)</f>
        <v>400mH</v>
      </c>
      <c r="R20" s="4">
        <f t="shared" si="0"/>
        <v>0</v>
      </c>
      <c r="T20" s="64" t="s">
        <v>22</v>
      </c>
      <c r="U20" s="4">
        <f t="shared" si="1"/>
        <v>0</v>
      </c>
    </row>
    <row r="21" spans="1:21" s="64" customFormat="1" ht="17.25" customHeight="1" x14ac:dyDescent="0.15">
      <c r="A21" s="206">
        <v>9</v>
      </c>
      <c r="B21" s="207"/>
      <c r="C21" s="197" t="str">
        <f>IF($B21="","",VLOOKUP($B21,ナンバー!$I$3:$M$250,2))</f>
        <v/>
      </c>
      <c r="D21" s="197" t="str">
        <f>IF($B21="","",VLOOKUP($B21,ナンバー!$I$3:$M$250,3))</f>
        <v/>
      </c>
      <c r="E21" s="135" t="str">
        <f>IF(申込必要事項!$D$4="","",IF(C21="","",申込必要事項!$D$4))</f>
        <v/>
      </c>
      <c r="F21" s="197" t="str">
        <f>IF($B21="","",VLOOKUP($B21,ナンバー!$I$3:$M$250,5))</f>
        <v/>
      </c>
      <c r="G21" s="228"/>
      <c r="H21" s="208"/>
      <c r="I21" s="331"/>
      <c r="J21" s="332"/>
      <c r="K21" s="271"/>
      <c r="L21" s="272"/>
      <c r="M21" s="360"/>
      <c r="N21" s="360"/>
      <c r="O21" s="66"/>
      <c r="Q21" s="64" t="str">
        <f>IF('（様式４）人数'!E13="","",'（様式４）人数'!E13)</f>
        <v>5000mW</v>
      </c>
      <c r="R21" s="4">
        <f t="shared" si="0"/>
        <v>0</v>
      </c>
      <c r="T21" s="64" t="s">
        <v>65</v>
      </c>
      <c r="U21" s="4">
        <f t="shared" si="1"/>
        <v>0</v>
      </c>
    </row>
    <row r="22" spans="1:21" s="64" customFormat="1" ht="17.25" customHeight="1" x14ac:dyDescent="0.15">
      <c r="A22" s="206">
        <v>10</v>
      </c>
      <c r="B22" s="207"/>
      <c r="C22" s="197" t="str">
        <f>IF($B22="","",VLOOKUP($B22,ナンバー!$I$3:$M$250,2))</f>
        <v/>
      </c>
      <c r="D22" s="197" t="str">
        <f>IF($B22="","",VLOOKUP($B22,ナンバー!$I$3:$M$250,3))</f>
        <v/>
      </c>
      <c r="E22" s="135" t="str">
        <f>IF(申込必要事項!$D$4="","",IF(C22="","",申込必要事項!$D$4))</f>
        <v/>
      </c>
      <c r="F22" s="197" t="str">
        <f>IF($B22="","",VLOOKUP($B22,ナンバー!$I$3:$M$250,5))</f>
        <v/>
      </c>
      <c r="G22" s="228"/>
      <c r="H22" s="208"/>
      <c r="I22" s="331"/>
      <c r="J22" s="332"/>
      <c r="K22" s="271"/>
      <c r="L22" s="272"/>
      <c r="M22" s="360"/>
      <c r="N22" s="360"/>
      <c r="O22" s="66"/>
      <c r="Q22" s="64" t="str">
        <f>IF('（様式４）人数'!E14="","",'（様式４）人数'!E14)</f>
        <v>走高跳</v>
      </c>
      <c r="R22" s="4">
        <f t="shared" si="0"/>
        <v>0</v>
      </c>
      <c r="T22" s="64" t="s">
        <v>66</v>
      </c>
      <c r="U22" s="4">
        <f t="shared" si="1"/>
        <v>0</v>
      </c>
    </row>
    <row r="23" spans="1:21" s="64" customFormat="1" ht="17.25" customHeight="1" x14ac:dyDescent="0.15">
      <c r="A23" s="206">
        <v>11</v>
      </c>
      <c r="B23" s="207"/>
      <c r="C23" s="197" t="str">
        <f>IF($B23="","",VLOOKUP($B23,ナンバー!$I$3:$M$250,2))</f>
        <v/>
      </c>
      <c r="D23" s="197" t="str">
        <f>IF($B23="","",VLOOKUP($B23,ナンバー!$I$3:$M$250,3))</f>
        <v/>
      </c>
      <c r="E23" s="135" t="str">
        <f>IF(申込必要事項!$D$4="","",IF(C23="","",申込必要事項!$D$4))</f>
        <v/>
      </c>
      <c r="F23" s="197" t="str">
        <f>IF($B23="","",VLOOKUP($B23,ナンバー!$I$3:$M$250,5))</f>
        <v/>
      </c>
      <c r="G23" s="228"/>
      <c r="H23" s="208"/>
      <c r="I23" s="331"/>
      <c r="J23" s="332"/>
      <c r="K23" s="271"/>
      <c r="L23" s="272"/>
      <c r="M23" s="360"/>
      <c r="N23" s="360"/>
      <c r="O23" s="66"/>
      <c r="Q23" s="64" t="str">
        <f>IF('（様式４）人数'!E15="","",'（様式４）人数'!E15)</f>
        <v>棒高跳</v>
      </c>
      <c r="R23" s="4">
        <f t="shared" si="0"/>
        <v>0</v>
      </c>
      <c r="T23" s="64" t="s">
        <v>67</v>
      </c>
      <c r="U23" s="4">
        <f t="shared" si="1"/>
        <v>0</v>
      </c>
    </row>
    <row r="24" spans="1:21" s="64" customFormat="1" ht="17.25" customHeight="1" x14ac:dyDescent="0.15">
      <c r="A24" s="206">
        <v>12</v>
      </c>
      <c r="B24" s="207"/>
      <c r="C24" s="197" t="str">
        <f>IF($B24="","",VLOOKUP($B24,ナンバー!$I$3:$M$250,2))</f>
        <v/>
      </c>
      <c r="D24" s="197" t="str">
        <f>IF($B24="","",VLOOKUP($B24,ナンバー!$I$3:$M$250,3))</f>
        <v/>
      </c>
      <c r="E24" s="135" t="str">
        <f>IF(申込必要事項!$D$4="","",IF(C24="","",申込必要事項!$D$4))</f>
        <v/>
      </c>
      <c r="F24" s="197" t="str">
        <f>IF($B24="","",VLOOKUP($B24,ナンバー!$I$3:$M$250,5))</f>
        <v/>
      </c>
      <c r="G24" s="228"/>
      <c r="H24" s="208"/>
      <c r="I24" s="331"/>
      <c r="J24" s="332"/>
      <c r="K24" s="271"/>
      <c r="L24" s="272"/>
      <c r="M24" s="360"/>
      <c r="N24" s="360"/>
      <c r="O24" s="66"/>
      <c r="Q24" s="64" t="str">
        <f>IF('（様式４）人数'!E16="","",'（様式４）人数'!E16)</f>
        <v>走幅跳</v>
      </c>
      <c r="R24" s="4">
        <f t="shared" si="0"/>
        <v>0</v>
      </c>
      <c r="T24" s="64" t="s">
        <v>68</v>
      </c>
      <c r="U24" s="4">
        <f t="shared" si="1"/>
        <v>0</v>
      </c>
    </row>
    <row r="25" spans="1:21" s="64" customFormat="1" ht="17.25" customHeight="1" x14ac:dyDescent="0.15">
      <c r="A25" s="206">
        <v>13</v>
      </c>
      <c r="B25" s="207"/>
      <c r="C25" s="197" t="str">
        <f>IF($B25="","",VLOOKUP($B25,ナンバー!$I$3:$M$250,2))</f>
        <v/>
      </c>
      <c r="D25" s="197" t="str">
        <f>IF($B25="","",VLOOKUP($B25,ナンバー!$I$3:$M$250,3))</f>
        <v/>
      </c>
      <c r="E25" s="135" t="str">
        <f>IF(申込必要事項!$D$4="","",IF(C25="","",申込必要事項!$D$4))</f>
        <v/>
      </c>
      <c r="F25" s="197" t="str">
        <f>IF($B25="","",VLOOKUP($B25,ナンバー!$I$3:$M$250,5))</f>
        <v/>
      </c>
      <c r="G25" s="228"/>
      <c r="H25" s="208"/>
      <c r="I25" s="331"/>
      <c r="J25" s="332"/>
      <c r="K25" s="271"/>
      <c r="L25" s="272"/>
      <c r="M25" s="360"/>
      <c r="N25" s="360"/>
      <c r="O25" s="66"/>
      <c r="Q25" s="64" t="str">
        <f>IF('（様式４）人数'!E17="","",'（様式４）人数'!E17)</f>
        <v>三段跳</v>
      </c>
      <c r="R25" s="4">
        <f t="shared" si="0"/>
        <v>0</v>
      </c>
      <c r="T25" s="64" t="s">
        <v>23</v>
      </c>
      <c r="U25" s="4">
        <f t="shared" si="1"/>
        <v>0</v>
      </c>
    </row>
    <row r="26" spans="1:21" s="64" customFormat="1" ht="17.25" customHeight="1" x14ac:dyDescent="0.15">
      <c r="A26" s="206">
        <v>14</v>
      </c>
      <c r="B26" s="207"/>
      <c r="C26" s="197" t="str">
        <f>IF($B26="","",VLOOKUP($B26,ナンバー!$I$3:$M$250,2))</f>
        <v/>
      </c>
      <c r="D26" s="197" t="str">
        <f>IF($B26="","",VLOOKUP($B26,ナンバー!$I$3:$M$250,3))</f>
        <v/>
      </c>
      <c r="E26" s="135" t="str">
        <f>IF(申込必要事項!$D$4="","",IF(C26="","",申込必要事項!$D$4))</f>
        <v/>
      </c>
      <c r="F26" s="197" t="str">
        <f>IF($B26="","",VLOOKUP($B26,ナンバー!$I$3:$M$250,5))</f>
        <v/>
      </c>
      <c r="G26" s="228"/>
      <c r="H26" s="208"/>
      <c r="I26" s="331"/>
      <c r="J26" s="332"/>
      <c r="K26" s="271"/>
      <c r="L26" s="272"/>
      <c r="M26" s="360"/>
      <c r="N26" s="360"/>
      <c r="O26" s="66"/>
      <c r="Q26" s="64" t="str">
        <f>IF('（様式４）人数'!E18="","",'（様式４）人数'!E18)</f>
        <v>砲丸投</v>
      </c>
      <c r="R26" s="4">
        <f t="shared" si="0"/>
        <v>0</v>
      </c>
      <c r="T26" s="64" t="s">
        <v>69</v>
      </c>
      <c r="U26" s="4">
        <f t="shared" si="1"/>
        <v>0</v>
      </c>
    </row>
    <row r="27" spans="1:21" s="64" customFormat="1" ht="17.25" customHeight="1" x14ac:dyDescent="0.15">
      <c r="A27" s="206">
        <v>15</v>
      </c>
      <c r="B27" s="207"/>
      <c r="C27" s="197" t="str">
        <f>IF($B27="","",VLOOKUP($B27,ナンバー!$I$3:$M$250,2))</f>
        <v/>
      </c>
      <c r="D27" s="197" t="str">
        <f>IF($B27="","",VLOOKUP($B27,ナンバー!$I$3:$M$250,3))</f>
        <v/>
      </c>
      <c r="E27" s="135" t="str">
        <f>IF(申込必要事項!$D$4="","",IF(C27="","",申込必要事項!$D$4))</f>
        <v/>
      </c>
      <c r="F27" s="197" t="str">
        <f>IF($B27="","",VLOOKUP($B27,ナンバー!$I$3:$M$250,5))</f>
        <v/>
      </c>
      <c r="G27" s="228"/>
      <c r="H27" s="208"/>
      <c r="I27" s="331"/>
      <c r="J27" s="332"/>
      <c r="K27" s="271"/>
      <c r="L27" s="272"/>
      <c r="M27" s="360"/>
      <c r="N27" s="360"/>
      <c r="O27" s="66"/>
      <c r="Q27" s="64" t="str">
        <f>IF('（様式４）人数'!E19="","",'（様式４）人数'!E19)</f>
        <v>円盤投</v>
      </c>
      <c r="R27" s="4">
        <f t="shared" si="0"/>
        <v>0</v>
      </c>
      <c r="U27" s="61"/>
    </row>
    <row r="28" spans="1:21" s="64" customFormat="1" ht="17.25" customHeight="1" x14ac:dyDescent="0.15">
      <c r="A28" s="206">
        <v>16</v>
      </c>
      <c r="B28" s="207"/>
      <c r="C28" s="197" t="str">
        <f>IF($B28="","",VLOOKUP($B28,ナンバー!$I$3:$M$250,2))</f>
        <v/>
      </c>
      <c r="D28" s="197" t="str">
        <f>IF($B28="","",VLOOKUP($B28,ナンバー!$I$3:$M$250,3))</f>
        <v/>
      </c>
      <c r="E28" s="135" t="str">
        <f>IF(申込必要事項!$D$4="","",IF(C28="","",申込必要事項!$D$4))</f>
        <v/>
      </c>
      <c r="F28" s="197" t="str">
        <f>IF($B28="","",VLOOKUP($B28,ナンバー!$I$3:$M$250,5))</f>
        <v/>
      </c>
      <c r="G28" s="228"/>
      <c r="H28" s="208"/>
      <c r="I28" s="331"/>
      <c r="J28" s="332"/>
      <c r="K28" s="271"/>
      <c r="L28" s="272"/>
      <c r="M28" s="360"/>
      <c r="N28" s="360"/>
      <c r="O28" s="66"/>
      <c r="Q28" s="64" t="str">
        <f>IF('（様式４）人数'!E20="","",'（様式４）人数'!E20)</f>
        <v>ハンマー投</v>
      </c>
      <c r="R28" s="4">
        <f t="shared" si="0"/>
        <v>0</v>
      </c>
      <c r="U28" s="61"/>
    </row>
    <row r="29" spans="1:21" s="64" customFormat="1" ht="17.25" customHeight="1" x14ac:dyDescent="0.15">
      <c r="A29" s="206">
        <v>17</v>
      </c>
      <c r="B29" s="207"/>
      <c r="C29" s="197" t="str">
        <f>IF($B29="","",VLOOKUP($B29,ナンバー!$I$3:$M$250,2))</f>
        <v/>
      </c>
      <c r="D29" s="197" t="str">
        <f>IF($B29="","",VLOOKUP($B29,ナンバー!$I$3:$M$250,3))</f>
        <v/>
      </c>
      <c r="E29" s="135" t="str">
        <f>IF(申込必要事項!$D$4="","",IF(C29="","",申込必要事項!$D$4))</f>
        <v/>
      </c>
      <c r="F29" s="197" t="str">
        <f>IF($B29="","",VLOOKUP($B29,ナンバー!$I$3:$M$250,5))</f>
        <v/>
      </c>
      <c r="G29" s="228"/>
      <c r="H29" s="208"/>
      <c r="I29" s="331"/>
      <c r="J29" s="332"/>
      <c r="K29" s="271"/>
      <c r="L29" s="272"/>
      <c r="M29" s="360"/>
      <c r="N29" s="360"/>
      <c r="O29" s="66"/>
      <c r="Q29" s="64" t="str">
        <f>IF('（様式４）人数'!E21="","",'（様式４）人数'!E21)</f>
        <v>やり投</v>
      </c>
      <c r="R29" s="4">
        <f t="shared" si="0"/>
        <v>0</v>
      </c>
      <c r="U29" s="61"/>
    </row>
    <row r="30" spans="1:21" s="64" customFormat="1" ht="17.25" customHeight="1" x14ac:dyDescent="0.15">
      <c r="A30" s="206">
        <v>18</v>
      </c>
      <c r="B30" s="207"/>
      <c r="C30" s="197" t="str">
        <f>IF($B30="","",VLOOKUP($B30,ナンバー!$I$3:$M$250,2))</f>
        <v/>
      </c>
      <c r="D30" s="197" t="str">
        <f>IF($B30="","",VLOOKUP($B30,ナンバー!$I$3:$M$250,3))</f>
        <v/>
      </c>
      <c r="E30" s="135" t="str">
        <f>IF(申込必要事項!$D$4="","",IF(C30="","",申込必要事項!$D$4))</f>
        <v/>
      </c>
      <c r="F30" s="197" t="str">
        <f>IF($B30="","",VLOOKUP($B30,ナンバー!$I$3:$M$250,5))</f>
        <v/>
      </c>
      <c r="G30" s="228"/>
      <c r="H30" s="208"/>
      <c r="I30" s="331"/>
      <c r="J30" s="332"/>
      <c r="K30" s="271"/>
      <c r="L30" s="272"/>
      <c r="M30" s="360"/>
      <c r="N30" s="360"/>
      <c r="O30" s="66"/>
      <c r="Q30" s="2" t="s">
        <v>636</v>
      </c>
      <c r="R30" s="4">
        <f t="shared" si="0"/>
        <v>0</v>
      </c>
    </row>
    <row r="31" spans="1:21" s="64" customFormat="1" ht="17.25" customHeight="1" x14ac:dyDescent="0.15">
      <c r="A31" s="206">
        <v>19</v>
      </c>
      <c r="B31" s="207"/>
      <c r="C31" s="197" t="str">
        <f>IF($B31="","",VLOOKUP($B31,ナンバー!$I$3:$M$250,2))</f>
        <v/>
      </c>
      <c r="D31" s="197" t="str">
        <f>IF($B31="","",VLOOKUP($B31,ナンバー!$I$3:$M$250,3))</f>
        <v/>
      </c>
      <c r="E31" s="135" t="str">
        <f>IF(申込必要事項!$D$4="","",IF(C31="","",申込必要事項!$D$4))</f>
        <v/>
      </c>
      <c r="F31" s="197" t="str">
        <f>IF($B31="","",VLOOKUP($B31,ナンバー!$I$3:$M$250,5))</f>
        <v/>
      </c>
      <c r="G31" s="228"/>
      <c r="H31" s="208"/>
      <c r="I31" s="331"/>
      <c r="J31" s="332"/>
      <c r="K31" s="271"/>
      <c r="L31" s="272"/>
      <c r="M31" s="360"/>
      <c r="N31" s="360"/>
      <c r="O31" s="66"/>
      <c r="Q31" s="2" t="s">
        <v>637</v>
      </c>
      <c r="R31" s="4">
        <f t="shared" si="0"/>
        <v>0</v>
      </c>
    </row>
    <row r="32" spans="1:21" s="64" customFormat="1" ht="17.25" customHeight="1" x14ac:dyDescent="0.15">
      <c r="A32" s="206">
        <v>20</v>
      </c>
      <c r="B32" s="207"/>
      <c r="C32" s="197" t="str">
        <f>IF($B32="","",VLOOKUP($B32,ナンバー!$I$3:$M$250,2))</f>
        <v/>
      </c>
      <c r="D32" s="197" t="str">
        <f>IF($B32="","",VLOOKUP($B32,ナンバー!$I$3:$M$250,3))</f>
        <v/>
      </c>
      <c r="E32" s="135" t="str">
        <f>IF(申込必要事項!$D$4="","",IF(C32="","",申込必要事項!$D$4))</f>
        <v/>
      </c>
      <c r="F32" s="197" t="str">
        <f>IF($B32="","",VLOOKUP($B32,ナンバー!$I$3:$M$250,5))</f>
        <v/>
      </c>
      <c r="G32" s="228"/>
      <c r="H32" s="208"/>
      <c r="I32" s="331"/>
      <c r="J32" s="332"/>
      <c r="K32" s="271"/>
      <c r="L32" s="272"/>
      <c r="M32" s="360"/>
      <c r="N32" s="360"/>
      <c r="O32" s="66"/>
      <c r="Q32" s="2" t="s">
        <v>638</v>
      </c>
      <c r="R32" s="4">
        <f t="shared" si="0"/>
        <v>0</v>
      </c>
    </row>
    <row r="33" spans="1:18" s="64" customFormat="1" ht="17.25" customHeight="1" x14ac:dyDescent="0.15">
      <c r="A33" s="206">
        <v>21</v>
      </c>
      <c r="B33" s="207"/>
      <c r="C33" s="197" t="str">
        <f>IF($B33="","",VLOOKUP($B33,ナンバー!$I$3:$M$250,2))</f>
        <v/>
      </c>
      <c r="D33" s="197" t="str">
        <f>IF($B33="","",VLOOKUP($B33,ナンバー!$I$3:$M$250,3))</f>
        <v/>
      </c>
      <c r="E33" s="135" t="str">
        <f>IF(申込必要事項!$D$4="","",IF(C33="","",申込必要事項!$D$4))</f>
        <v/>
      </c>
      <c r="F33" s="197" t="str">
        <f>IF($B33="","",VLOOKUP($B33,ナンバー!$I$3:$M$250,5))</f>
        <v/>
      </c>
      <c r="G33" s="228"/>
      <c r="H33" s="208"/>
      <c r="I33" s="331"/>
      <c r="J33" s="332"/>
      <c r="K33" s="271"/>
      <c r="L33" s="272"/>
      <c r="M33" s="360"/>
      <c r="N33" s="360"/>
      <c r="O33" s="66"/>
      <c r="Q33" s="2" t="s">
        <v>639</v>
      </c>
      <c r="R33" s="4">
        <f t="shared" si="0"/>
        <v>0</v>
      </c>
    </row>
    <row r="34" spans="1:18" s="64" customFormat="1" ht="17.25" customHeight="1" x14ac:dyDescent="0.15">
      <c r="A34" s="206">
        <v>22</v>
      </c>
      <c r="B34" s="207"/>
      <c r="C34" s="197" t="str">
        <f>IF($B34="","",VLOOKUP($B34,ナンバー!$I$3:$M$250,2))</f>
        <v/>
      </c>
      <c r="D34" s="197" t="str">
        <f>IF($B34="","",VLOOKUP($B34,ナンバー!$I$3:$M$250,3))</f>
        <v/>
      </c>
      <c r="E34" s="135" t="str">
        <f>IF(申込必要事項!$D$4="","",IF(C34="","",申込必要事項!$D$4))</f>
        <v/>
      </c>
      <c r="F34" s="197" t="str">
        <f>IF($B34="","",VLOOKUP($B34,ナンバー!$I$3:$M$250,5))</f>
        <v/>
      </c>
      <c r="G34" s="228"/>
      <c r="H34" s="208"/>
      <c r="I34" s="331"/>
      <c r="J34" s="332"/>
      <c r="K34" s="271"/>
      <c r="L34" s="272"/>
      <c r="M34" s="360"/>
      <c r="N34" s="360"/>
      <c r="O34" s="66"/>
      <c r="R34" s="61"/>
    </row>
    <row r="35" spans="1:18" s="64" customFormat="1" ht="17.25" customHeight="1" x14ac:dyDescent="0.15">
      <c r="A35" s="206">
        <v>23</v>
      </c>
      <c r="B35" s="207"/>
      <c r="C35" s="197" t="str">
        <f>IF($B35="","",VLOOKUP($B35,ナンバー!$I$3:$M$250,2))</f>
        <v/>
      </c>
      <c r="D35" s="197" t="str">
        <f>IF($B35="","",VLOOKUP($B35,ナンバー!$I$3:$M$250,3))</f>
        <v/>
      </c>
      <c r="E35" s="135" t="str">
        <f>IF(申込必要事項!$D$4="","",IF(C35="","",申込必要事項!$D$4))</f>
        <v/>
      </c>
      <c r="F35" s="197" t="str">
        <f>IF($B35="","",VLOOKUP($B35,ナンバー!$I$3:$M$250,5))</f>
        <v/>
      </c>
      <c r="G35" s="228"/>
      <c r="H35" s="208"/>
      <c r="I35" s="331"/>
      <c r="J35" s="332"/>
      <c r="K35" s="271"/>
      <c r="L35" s="272"/>
      <c r="M35" s="360"/>
      <c r="N35" s="360"/>
      <c r="O35" s="66"/>
      <c r="R35" s="61"/>
    </row>
    <row r="36" spans="1:18" s="64" customFormat="1" ht="17.25" customHeight="1" x14ac:dyDescent="0.15">
      <c r="A36" s="206">
        <v>24</v>
      </c>
      <c r="B36" s="207"/>
      <c r="C36" s="197" t="str">
        <f>IF($B36="","",VLOOKUP($B36,ナンバー!$I$3:$M$250,2))</f>
        <v/>
      </c>
      <c r="D36" s="197" t="str">
        <f>IF($B36="","",VLOOKUP($B36,ナンバー!$I$3:$M$250,3))</f>
        <v/>
      </c>
      <c r="E36" s="135" t="str">
        <f>IF(申込必要事項!$D$4="","",IF(C36="","",申込必要事項!$D$4))</f>
        <v/>
      </c>
      <c r="F36" s="197" t="str">
        <f>IF($B36="","",VLOOKUP($B36,ナンバー!$I$3:$M$250,5))</f>
        <v/>
      </c>
      <c r="G36" s="228"/>
      <c r="H36" s="208"/>
      <c r="I36" s="331"/>
      <c r="J36" s="332"/>
      <c r="K36" s="271"/>
      <c r="L36" s="272"/>
      <c r="M36" s="360"/>
      <c r="N36" s="360"/>
      <c r="O36" s="66"/>
      <c r="R36" s="61"/>
    </row>
    <row r="37" spans="1:18" s="64" customFormat="1" ht="17.25" customHeight="1" x14ac:dyDescent="0.15">
      <c r="A37" s="206">
        <v>25</v>
      </c>
      <c r="B37" s="207"/>
      <c r="C37" s="197" t="str">
        <f>IF($B37="","",VLOOKUP($B37,ナンバー!$I$3:$M$250,2))</f>
        <v/>
      </c>
      <c r="D37" s="197" t="str">
        <f>IF($B37="","",VLOOKUP($B37,ナンバー!$I$3:$M$250,3))</f>
        <v/>
      </c>
      <c r="E37" s="135" t="str">
        <f>IF(申込必要事項!$D$4="","",IF(C37="","",申込必要事項!$D$4))</f>
        <v/>
      </c>
      <c r="F37" s="197" t="str">
        <f>IF($B37="","",VLOOKUP($B37,ナンバー!$I$3:$M$250,5))</f>
        <v/>
      </c>
      <c r="G37" s="228"/>
      <c r="H37" s="208"/>
      <c r="I37" s="331"/>
      <c r="J37" s="332"/>
      <c r="K37" s="271"/>
      <c r="L37" s="272"/>
      <c r="M37" s="360"/>
      <c r="N37" s="360"/>
      <c r="O37" s="66"/>
      <c r="R37" s="61"/>
    </row>
    <row r="38" spans="1:18" s="64" customFormat="1" ht="17.25" customHeight="1" x14ac:dyDescent="0.15">
      <c r="A38" s="206">
        <v>26</v>
      </c>
      <c r="B38" s="207"/>
      <c r="C38" s="197" t="str">
        <f>IF($B38="","",VLOOKUP($B38,ナンバー!$I$3:$M$250,2))</f>
        <v/>
      </c>
      <c r="D38" s="197" t="str">
        <f>IF($B38="","",VLOOKUP($B38,ナンバー!$I$3:$M$250,3))</f>
        <v/>
      </c>
      <c r="E38" s="135" t="str">
        <f>IF(申込必要事項!$D$4="","",IF(C38="","",申込必要事項!$D$4))</f>
        <v/>
      </c>
      <c r="F38" s="197" t="str">
        <f>IF($B38="","",VLOOKUP($B38,ナンバー!$I$3:$M$250,5))</f>
        <v/>
      </c>
      <c r="G38" s="228"/>
      <c r="H38" s="208"/>
      <c r="I38" s="331"/>
      <c r="J38" s="332"/>
      <c r="K38" s="271"/>
      <c r="L38" s="272"/>
      <c r="M38" s="360"/>
      <c r="N38" s="360"/>
      <c r="O38" s="66"/>
      <c r="R38" s="61"/>
    </row>
    <row r="39" spans="1:18" s="64" customFormat="1" ht="17.25" customHeight="1" x14ac:dyDescent="0.15">
      <c r="A39" s="206">
        <v>27</v>
      </c>
      <c r="B39" s="207"/>
      <c r="C39" s="197" t="str">
        <f>IF($B39="","",VLOOKUP($B39,ナンバー!$I$3:$M$250,2))</f>
        <v/>
      </c>
      <c r="D39" s="197" t="str">
        <f>IF($B39="","",VLOOKUP($B39,ナンバー!$I$3:$M$250,3))</f>
        <v/>
      </c>
      <c r="E39" s="135" t="str">
        <f>IF(申込必要事項!$D$4="","",IF(C39="","",申込必要事項!$D$4))</f>
        <v/>
      </c>
      <c r="F39" s="197" t="str">
        <f>IF($B39="","",VLOOKUP($B39,ナンバー!$I$3:$M$250,5))</f>
        <v/>
      </c>
      <c r="G39" s="228"/>
      <c r="H39" s="208"/>
      <c r="I39" s="331"/>
      <c r="J39" s="332"/>
      <c r="K39" s="271"/>
      <c r="L39" s="272"/>
      <c r="M39" s="360"/>
      <c r="N39" s="360"/>
      <c r="O39" s="66"/>
      <c r="R39" s="61"/>
    </row>
    <row r="40" spans="1:18" s="64" customFormat="1" ht="17.25" customHeight="1" x14ac:dyDescent="0.15">
      <c r="A40" s="206">
        <v>28</v>
      </c>
      <c r="B40" s="207"/>
      <c r="C40" s="197" t="str">
        <f>IF($B40="","",VLOOKUP($B40,ナンバー!$I$3:$M$250,2))</f>
        <v/>
      </c>
      <c r="D40" s="197" t="str">
        <f>IF($B40="","",VLOOKUP($B40,ナンバー!$I$3:$M$250,3))</f>
        <v/>
      </c>
      <c r="E40" s="135" t="str">
        <f>IF(申込必要事項!$D$4="","",IF(C40="","",申込必要事項!$D$4))</f>
        <v/>
      </c>
      <c r="F40" s="197" t="str">
        <f>IF($B40="","",VLOOKUP($B40,ナンバー!$I$3:$M$250,5))</f>
        <v/>
      </c>
      <c r="G40" s="228"/>
      <c r="H40" s="208"/>
      <c r="I40" s="331"/>
      <c r="J40" s="332"/>
      <c r="K40" s="271"/>
      <c r="L40" s="272"/>
      <c r="M40" s="360"/>
      <c r="N40" s="360"/>
      <c r="O40" s="66"/>
      <c r="R40" s="61"/>
    </row>
    <row r="41" spans="1:18" s="64" customFormat="1" ht="17.25" customHeight="1" x14ac:dyDescent="0.15">
      <c r="A41" s="206">
        <v>29</v>
      </c>
      <c r="B41" s="207"/>
      <c r="C41" s="197" t="str">
        <f>IF($B41="","",VLOOKUP($B41,ナンバー!$I$3:$M$250,2))</f>
        <v/>
      </c>
      <c r="D41" s="197" t="str">
        <f>IF($B41="","",VLOOKUP($B41,ナンバー!$I$3:$M$250,3))</f>
        <v/>
      </c>
      <c r="E41" s="135" t="str">
        <f>IF(申込必要事項!$D$4="","",IF(C41="","",申込必要事項!$D$4))</f>
        <v/>
      </c>
      <c r="F41" s="197" t="str">
        <f>IF($B41="","",VLOOKUP($B41,ナンバー!$I$3:$M$250,5))</f>
        <v/>
      </c>
      <c r="G41" s="228"/>
      <c r="H41" s="208"/>
      <c r="I41" s="331"/>
      <c r="J41" s="332"/>
      <c r="K41" s="271"/>
      <c r="L41" s="272"/>
      <c r="M41" s="360"/>
      <c r="N41" s="360"/>
      <c r="O41" s="66"/>
      <c r="R41" s="61"/>
    </row>
    <row r="42" spans="1:18" s="64" customFormat="1" ht="17.25" customHeight="1" x14ac:dyDescent="0.15">
      <c r="A42" s="206">
        <v>30</v>
      </c>
      <c r="B42" s="207"/>
      <c r="C42" s="197" t="str">
        <f>IF($B42="","",VLOOKUP($B42,ナンバー!$I$3:$M$250,2))</f>
        <v/>
      </c>
      <c r="D42" s="197" t="str">
        <f>IF($B42="","",VLOOKUP($B42,ナンバー!$I$3:$M$250,3))</f>
        <v/>
      </c>
      <c r="E42" s="135" t="str">
        <f>IF(申込必要事項!$D$4="","",IF(C42="","",申込必要事項!$D$4))</f>
        <v/>
      </c>
      <c r="F42" s="197" t="str">
        <f>IF($B42="","",VLOOKUP($B42,ナンバー!$I$3:$M$250,5))</f>
        <v/>
      </c>
      <c r="G42" s="228"/>
      <c r="H42" s="208"/>
      <c r="I42" s="331"/>
      <c r="J42" s="332"/>
      <c r="K42" s="271"/>
      <c r="L42" s="272"/>
      <c r="M42" s="360"/>
      <c r="N42" s="360"/>
      <c r="O42" s="66"/>
      <c r="R42" s="61"/>
    </row>
    <row r="43" spans="1:18" s="64" customFormat="1" ht="17.25" customHeight="1" x14ac:dyDescent="0.15">
      <c r="A43" s="206">
        <v>31</v>
      </c>
      <c r="B43" s="207"/>
      <c r="C43" s="197" t="str">
        <f>IF($B43="","",VLOOKUP($B43,ナンバー!$I$3:$M$250,2))</f>
        <v/>
      </c>
      <c r="D43" s="197" t="str">
        <f>IF($B43="","",VLOOKUP($B43,ナンバー!$I$3:$M$250,3))</f>
        <v/>
      </c>
      <c r="E43" s="135" t="str">
        <f>IF(申込必要事項!$D$4="","",IF(C43="","",申込必要事項!$D$4))</f>
        <v/>
      </c>
      <c r="F43" s="197" t="str">
        <f>IF($B43="","",VLOOKUP($B43,ナンバー!$I$3:$M$250,5))</f>
        <v/>
      </c>
      <c r="G43" s="228"/>
      <c r="H43" s="208"/>
      <c r="I43" s="331"/>
      <c r="J43" s="332"/>
      <c r="K43" s="271"/>
      <c r="L43" s="272"/>
      <c r="M43" s="360"/>
      <c r="N43" s="360"/>
      <c r="O43" s="66"/>
      <c r="R43" s="61"/>
    </row>
    <row r="44" spans="1:18" s="64" customFormat="1" ht="17.25" customHeight="1" x14ac:dyDescent="0.15">
      <c r="A44" s="206">
        <v>32</v>
      </c>
      <c r="B44" s="207"/>
      <c r="C44" s="197" t="str">
        <f>IF($B44="","",VLOOKUP($B44,ナンバー!$I$3:$M$250,2))</f>
        <v/>
      </c>
      <c r="D44" s="197" t="str">
        <f>IF($B44="","",VLOOKUP($B44,ナンバー!$I$3:$M$250,3))</f>
        <v/>
      </c>
      <c r="E44" s="135" t="str">
        <f>IF(申込必要事項!$D$4="","",IF(C44="","",申込必要事項!$D$4))</f>
        <v/>
      </c>
      <c r="F44" s="197" t="str">
        <f>IF($B44="","",VLOOKUP($B44,ナンバー!$I$3:$M$250,5))</f>
        <v/>
      </c>
      <c r="G44" s="228"/>
      <c r="H44" s="208"/>
      <c r="I44" s="331"/>
      <c r="J44" s="332"/>
      <c r="K44" s="271"/>
      <c r="L44" s="272"/>
      <c r="M44" s="360"/>
      <c r="N44" s="360"/>
      <c r="O44" s="66"/>
      <c r="R44" s="61"/>
    </row>
    <row r="45" spans="1:18" s="64" customFormat="1" ht="17.25" customHeight="1" x14ac:dyDescent="0.15">
      <c r="A45" s="206">
        <v>33</v>
      </c>
      <c r="B45" s="207"/>
      <c r="C45" s="197" t="str">
        <f>IF($B45="","",VLOOKUP($B45,ナンバー!$I$3:$M$250,2))</f>
        <v/>
      </c>
      <c r="D45" s="197" t="str">
        <f>IF($B45="","",VLOOKUP($B45,ナンバー!$I$3:$M$250,3))</f>
        <v/>
      </c>
      <c r="E45" s="135" t="str">
        <f>IF(申込必要事項!$D$4="","",IF(C45="","",申込必要事項!$D$4))</f>
        <v/>
      </c>
      <c r="F45" s="197" t="str">
        <f>IF($B45="","",VLOOKUP($B45,ナンバー!$I$3:$M$250,5))</f>
        <v/>
      </c>
      <c r="G45" s="228"/>
      <c r="H45" s="208"/>
      <c r="I45" s="331"/>
      <c r="J45" s="332"/>
      <c r="K45" s="271"/>
      <c r="L45" s="272"/>
      <c r="M45" s="360"/>
      <c r="N45" s="360"/>
      <c r="O45" s="66"/>
      <c r="R45" s="61"/>
    </row>
    <row r="46" spans="1:18" s="64" customFormat="1" ht="17.25" customHeight="1" x14ac:dyDescent="0.15">
      <c r="A46" s="206">
        <v>34</v>
      </c>
      <c r="B46" s="207"/>
      <c r="C46" s="197" t="str">
        <f>IF($B46="","",VLOOKUP($B46,ナンバー!$I$3:$M$250,2))</f>
        <v/>
      </c>
      <c r="D46" s="197" t="str">
        <f>IF($B46="","",VLOOKUP($B46,ナンバー!$I$3:$M$250,3))</f>
        <v/>
      </c>
      <c r="E46" s="135" t="str">
        <f>IF(申込必要事項!$D$4="","",IF(C46="","",申込必要事項!$D$4))</f>
        <v/>
      </c>
      <c r="F46" s="197" t="str">
        <f>IF($B46="","",VLOOKUP($B46,ナンバー!$I$3:$M$250,5))</f>
        <v/>
      </c>
      <c r="G46" s="228"/>
      <c r="H46" s="208"/>
      <c r="I46" s="331"/>
      <c r="J46" s="332"/>
      <c r="K46" s="271"/>
      <c r="L46" s="272"/>
      <c r="M46" s="360"/>
      <c r="N46" s="360"/>
      <c r="O46" s="66"/>
      <c r="R46" s="61"/>
    </row>
    <row r="47" spans="1:18" s="64" customFormat="1" ht="17.25" customHeight="1" x14ac:dyDescent="0.15">
      <c r="A47" s="206">
        <v>35</v>
      </c>
      <c r="B47" s="207"/>
      <c r="C47" s="197" t="str">
        <f>IF($B47="","",VLOOKUP($B47,ナンバー!$I$3:$M$250,2))</f>
        <v/>
      </c>
      <c r="D47" s="197" t="str">
        <f>IF($B47="","",VLOOKUP($B47,ナンバー!$I$3:$M$250,3))</f>
        <v/>
      </c>
      <c r="E47" s="135" t="str">
        <f>IF(申込必要事項!$D$4="","",IF(C47="","",申込必要事項!$D$4))</f>
        <v/>
      </c>
      <c r="F47" s="197" t="str">
        <f>IF($B47="","",VLOOKUP($B47,ナンバー!$I$3:$M$250,5))</f>
        <v/>
      </c>
      <c r="G47" s="228"/>
      <c r="H47" s="208"/>
      <c r="I47" s="331"/>
      <c r="J47" s="332"/>
      <c r="K47" s="271"/>
      <c r="L47" s="272"/>
      <c r="M47" s="360"/>
      <c r="N47" s="360"/>
      <c r="O47" s="66"/>
      <c r="R47" s="61"/>
    </row>
    <row r="48" spans="1:18" s="64" customFormat="1" ht="17.25" customHeight="1" x14ac:dyDescent="0.15">
      <c r="A48" s="206">
        <v>36</v>
      </c>
      <c r="B48" s="207"/>
      <c r="C48" s="197" t="str">
        <f>IF($B48="","",VLOOKUP($B48,ナンバー!$I$3:$M$250,2))</f>
        <v/>
      </c>
      <c r="D48" s="197" t="str">
        <f>IF($B48="","",VLOOKUP($B48,ナンバー!$I$3:$M$250,3))</f>
        <v/>
      </c>
      <c r="E48" s="135" t="str">
        <f>IF(申込必要事項!$D$4="","",IF(C48="","",申込必要事項!$D$4))</f>
        <v/>
      </c>
      <c r="F48" s="197" t="str">
        <f>IF($B48="","",VLOOKUP($B48,ナンバー!$I$3:$M$250,5))</f>
        <v/>
      </c>
      <c r="G48" s="228"/>
      <c r="H48" s="208"/>
      <c r="I48" s="331"/>
      <c r="J48" s="332"/>
      <c r="K48" s="271"/>
      <c r="L48" s="272"/>
      <c r="M48" s="360"/>
      <c r="N48" s="360"/>
      <c r="O48" s="66"/>
      <c r="R48" s="61"/>
    </row>
    <row r="49" spans="1:18" s="64" customFormat="1" ht="17.25" customHeight="1" x14ac:dyDescent="0.15">
      <c r="A49" s="206">
        <v>37</v>
      </c>
      <c r="B49" s="207"/>
      <c r="C49" s="197" t="str">
        <f>IF($B49="","",VLOOKUP($B49,ナンバー!$I$3:$M$250,2))</f>
        <v/>
      </c>
      <c r="D49" s="197" t="str">
        <f>IF($B49="","",VLOOKUP($B49,ナンバー!$I$3:$M$250,3))</f>
        <v/>
      </c>
      <c r="E49" s="135" t="str">
        <f>IF(申込必要事項!$D$4="","",IF(C49="","",申込必要事項!$D$4))</f>
        <v/>
      </c>
      <c r="F49" s="197" t="str">
        <f>IF($B49="","",VLOOKUP($B49,ナンバー!$I$3:$M$250,5))</f>
        <v/>
      </c>
      <c r="G49" s="228"/>
      <c r="H49" s="208"/>
      <c r="I49" s="331"/>
      <c r="J49" s="332"/>
      <c r="K49" s="271"/>
      <c r="L49" s="272"/>
      <c r="M49" s="360"/>
      <c r="N49" s="360"/>
      <c r="O49" s="66"/>
      <c r="R49" s="61"/>
    </row>
    <row r="50" spans="1:18" s="64" customFormat="1" ht="17.25" customHeight="1" x14ac:dyDescent="0.15">
      <c r="A50" s="206">
        <v>38</v>
      </c>
      <c r="B50" s="207"/>
      <c r="C50" s="197" t="str">
        <f>IF($B50="","",VLOOKUP($B50,ナンバー!$I$3:$M$250,2))</f>
        <v/>
      </c>
      <c r="D50" s="197" t="str">
        <f>IF($B50="","",VLOOKUP($B50,ナンバー!$I$3:$M$250,3))</f>
        <v/>
      </c>
      <c r="E50" s="135" t="str">
        <f>IF(申込必要事項!$D$4="","",IF(C50="","",申込必要事項!$D$4))</f>
        <v/>
      </c>
      <c r="F50" s="197" t="str">
        <f>IF($B50="","",VLOOKUP($B50,ナンバー!$I$3:$M$250,5))</f>
        <v/>
      </c>
      <c r="G50" s="228"/>
      <c r="H50" s="208"/>
      <c r="I50" s="331"/>
      <c r="J50" s="332"/>
      <c r="K50" s="271"/>
      <c r="L50" s="272"/>
      <c r="M50" s="360"/>
      <c r="N50" s="360"/>
      <c r="O50" s="66"/>
      <c r="R50" s="61"/>
    </row>
    <row r="51" spans="1:18" s="64" customFormat="1" ht="17.25" customHeight="1" x14ac:dyDescent="0.15">
      <c r="A51" s="206">
        <v>39</v>
      </c>
      <c r="B51" s="207"/>
      <c r="C51" s="197" t="str">
        <f>IF($B51="","",VLOOKUP($B51,ナンバー!$I$3:$M$250,2))</f>
        <v/>
      </c>
      <c r="D51" s="197" t="str">
        <f>IF($B51="","",VLOOKUP($B51,ナンバー!$I$3:$M$250,3))</f>
        <v/>
      </c>
      <c r="E51" s="135" t="str">
        <f>IF(申込必要事項!$D$4="","",IF(C51="","",申込必要事項!$D$4))</f>
        <v/>
      </c>
      <c r="F51" s="197" t="str">
        <f>IF($B51="","",VLOOKUP($B51,ナンバー!$I$3:$M$250,5))</f>
        <v/>
      </c>
      <c r="G51" s="228"/>
      <c r="H51" s="208"/>
      <c r="I51" s="331"/>
      <c r="J51" s="332"/>
      <c r="K51" s="271"/>
      <c r="L51" s="272"/>
      <c r="M51" s="360"/>
      <c r="N51" s="360"/>
      <c r="O51" s="66"/>
      <c r="R51" s="61"/>
    </row>
    <row r="52" spans="1:18" s="64" customFormat="1" ht="17.25" customHeight="1" x14ac:dyDescent="0.15">
      <c r="A52" s="206">
        <v>40</v>
      </c>
      <c r="B52" s="207"/>
      <c r="C52" s="197" t="str">
        <f>IF($B52="","",VLOOKUP($B52,ナンバー!$I$3:$M$250,2))</f>
        <v/>
      </c>
      <c r="D52" s="197" t="str">
        <f>IF($B52="","",VLOOKUP($B52,ナンバー!$I$3:$M$250,3))</f>
        <v/>
      </c>
      <c r="E52" s="135" t="str">
        <f>IF(申込必要事項!$D$4="","",IF(C52="","",申込必要事項!$D$4))</f>
        <v/>
      </c>
      <c r="F52" s="197" t="str">
        <f>IF($B52="","",VLOOKUP($B52,ナンバー!$I$3:$M$250,5))</f>
        <v/>
      </c>
      <c r="G52" s="228"/>
      <c r="H52" s="208"/>
      <c r="I52" s="331"/>
      <c r="J52" s="332"/>
      <c r="K52" s="271"/>
      <c r="L52" s="272"/>
      <c r="M52" s="360"/>
      <c r="N52" s="360"/>
      <c r="O52" s="66"/>
      <c r="R52" s="61"/>
    </row>
    <row r="53" spans="1:18" ht="12" customHeight="1" x14ac:dyDescent="0.15"/>
    <row r="54" spans="1:18" ht="18.75" customHeight="1" x14ac:dyDescent="0.15">
      <c r="C54" s="61"/>
      <c r="D54" s="61"/>
      <c r="F54" s="61"/>
      <c r="G54" s="61"/>
      <c r="J54" s="61"/>
      <c r="K54" s="61"/>
      <c r="L54" s="61"/>
    </row>
    <row r="55" spans="1:18" ht="18.75" customHeight="1" x14ac:dyDescent="0.15">
      <c r="C55" s="61"/>
      <c r="D55" s="61"/>
      <c r="F55" s="61"/>
      <c r="G55" s="61"/>
      <c r="J55" s="61"/>
      <c r="K55" s="61"/>
      <c r="L55" s="61"/>
    </row>
    <row r="56" spans="1:18" ht="18.75" customHeight="1" x14ac:dyDescent="0.15">
      <c r="C56" s="61"/>
      <c r="D56" s="61"/>
      <c r="F56" s="61"/>
      <c r="G56" s="61"/>
      <c r="J56" s="61"/>
      <c r="K56" s="61"/>
      <c r="L56" s="61"/>
    </row>
    <row r="57" spans="1:18" ht="17.25" customHeight="1" x14ac:dyDescent="0.15">
      <c r="C57" s="61"/>
      <c r="D57" s="61"/>
      <c r="F57" s="61"/>
      <c r="G57" s="61"/>
      <c r="J57" s="61"/>
      <c r="K57" s="61"/>
      <c r="L57" s="61"/>
    </row>
  </sheetData>
  <sheetProtection sheet="1" selectLockedCells="1"/>
  <mergeCells count="18">
    <mergeCell ref="C12:F12"/>
    <mergeCell ref="G12:N12"/>
    <mergeCell ref="D8:E8"/>
    <mergeCell ref="H8:I8"/>
    <mergeCell ref="G10:H10"/>
    <mergeCell ref="I10:J10"/>
    <mergeCell ref="K10:L10"/>
    <mergeCell ref="M10:N10"/>
    <mergeCell ref="A3:B3"/>
    <mergeCell ref="C3:D3"/>
    <mergeCell ref="G3:H3"/>
    <mergeCell ref="I3:N3"/>
    <mergeCell ref="B10:C10"/>
    <mergeCell ref="A1:B1"/>
    <mergeCell ref="C1:E1"/>
    <mergeCell ref="G1:H1"/>
    <mergeCell ref="L1:N1"/>
    <mergeCell ref="C2:E2"/>
  </mergeCells>
  <phoneticPr fontId="54"/>
  <conditionalFormatting sqref="C3:D3 G3:H3">
    <cfRule type="expression" dxfId="7" priority="6" stopIfTrue="1">
      <formula>NOT(ISERROR(SEARCH("0",C3)))</formula>
    </cfRule>
  </conditionalFormatting>
  <conditionalFormatting sqref="E13:E52">
    <cfRule type="expression" dxfId="6" priority="2" stopIfTrue="1">
      <formula>NOT(ISERROR(SEARCH("0",E13)))</formula>
    </cfRule>
  </conditionalFormatting>
  <conditionalFormatting sqref="E13:E52">
    <cfRule type="expression" dxfId="5" priority="1" stopIfTrue="1">
      <formula>NOT(ISERROR(SEARCH("0",E13)))</formula>
    </cfRule>
  </conditionalFormatting>
  <dataValidations count="8">
    <dataValidation imeMode="halfKatakana" allowBlank="1" showInputMessage="1" showErrorMessage="1" sqref="D13:D52"/>
    <dataValidation type="list" allowBlank="1" showInputMessage="1" showErrorMessage="1" sqref="O14:O52 M13:M52">
      <formula1>"○"</formula1>
    </dataValidation>
    <dataValidation imeMode="on" allowBlank="1" showInputMessage="1" showErrorMessage="1" sqref="C13:C52 E13:E52"/>
    <dataValidation imeMode="disabled" allowBlank="1" showInputMessage="1" showErrorMessage="1" sqref="L13:L52 H13:H52 J13:J52"/>
    <dataValidation type="list" allowBlank="1" showInputMessage="1" showErrorMessage="1" error="入力が正しくありません_x000d_" sqref="K14:K52">
      <formula1>$Q$32:$Q$35</formula1>
    </dataValidation>
    <dataValidation type="list" allowBlank="1" showInputMessage="1" showErrorMessage="1" sqref="G13:G52">
      <formula1>$Q$12:$Q$34</formula1>
    </dataValidation>
    <dataValidation type="list" allowBlank="1" showInputMessage="1" showErrorMessage="1" error="入力が正しくありません_x000d_" sqref="I13:I52">
      <formula1>$Q$12:$Q$34</formula1>
    </dataValidation>
    <dataValidation type="list" allowBlank="1" showInputMessage="1" showErrorMessage="1" error="入力が正しくありません_x000d_" sqref="K13">
      <formula1>$T$13:$T$26</formula1>
    </dataValidation>
  </dataValidations>
  <printOptions horizontalCentered="1"/>
  <pageMargins left="0.38958333333333334" right="0.38958333333333334" top="0.75" bottom="0.15972222222222221" header="0.35" footer="0.23958333333333334"/>
  <pageSetup paperSize="9" scale="8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'（様式２）男入力'!$V$12:$V$13</xm:f>
          </x14:formula1>
          <xm:sqref>N13:N52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7030A0"/>
  </sheetPr>
  <dimension ref="A1:H44"/>
  <sheetViews>
    <sheetView showGridLines="0" workbookViewId="0">
      <pane ySplit="2" topLeftCell="A3" activePane="bottomLeft" state="frozenSplit"/>
      <selection pane="bottomLeft" activeCell="C4" sqref="C4"/>
    </sheetView>
  </sheetViews>
  <sheetFormatPr defaultColWidth="9" defaultRowHeight="13.5" x14ac:dyDescent="0.15"/>
  <cols>
    <col min="1" max="1" width="5" style="88" customWidth="1"/>
    <col min="2" max="2" width="2.625" style="88" customWidth="1"/>
    <col min="3" max="3" width="16.625" style="88" customWidth="1"/>
    <col min="4" max="4" width="34" style="88" customWidth="1"/>
    <col min="5" max="5" width="19.625" style="88" customWidth="1"/>
    <col min="6" max="6" width="6.125" style="88" customWidth="1"/>
    <col min="7" max="7" width="9" style="88" customWidth="1"/>
    <col min="8" max="8" width="9" style="88" hidden="1" customWidth="1"/>
    <col min="9" max="9" width="12.625" style="88" bestFit="1" customWidth="1"/>
    <col min="10" max="16384" width="9" style="88"/>
  </cols>
  <sheetData>
    <row r="1" spans="1:8" ht="14.25" x14ac:dyDescent="0.15">
      <c r="A1" s="446" t="s">
        <v>88</v>
      </c>
      <c r="B1" s="446"/>
      <c r="C1" s="447" t="str">
        <f>申込必要事項!A1&amp;" リレー申込み（男子）"</f>
        <v>第63回十勝高等学校新人陸上競技大会 リレー申込み（男子）</v>
      </c>
      <c r="D1" s="447"/>
      <c r="E1" s="447"/>
    </row>
    <row r="2" spans="1:8" x14ac:dyDescent="0.15">
      <c r="C2" s="89" t="s">
        <v>89</v>
      </c>
    </row>
    <row r="3" spans="1:8" ht="15.75" customHeight="1" x14ac:dyDescent="0.15">
      <c r="B3" s="90"/>
      <c r="C3" s="91" t="s">
        <v>90</v>
      </c>
      <c r="D3" s="92" t="s">
        <v>91</v>
      </c>
      <c r="E3" s="92" t="s">
        <v>87</v>
      </c>
      <c r="H3" s="88" t="s">
        <v>61</v>
      </c>
    </row>
    <row r="4" spans="1:8" ht="19.5" customHeight="1" x14ac:dyDescent="0.15">
      <c r="B4" s="93"/>
      <c r="C4" s="222"/>
      <c r="D4" s="230">
        <f>申込必要事項!D4</f>
        <v>0</v>
      </c>
      <c r="E4" s="223"/>
      <c r="H4" s="88" t="s">
        <v>643</v>
      </c>
    </row>
    <row r="5" spans="1:8" ht="15.75" customHeight="1" x14ac:dyDescent="0.15">
      <c r="B5" s="93"/>
      <c r="C5" s="91" t="s">
        <v>92</v>
      </c>
      <c r="D5" s="92" t="s">
        <v>49</v>
      </c>
      <c r="E5" s="92" t="s">
        <v>12</v>
      </c>
    </row>
    <row r="6" spans="1:8" ht="19.5" customHeight="1" x14ac:dyDescent="0.15">
      <c r="B6" s="93"/>
      <c r="C6" s="224"/>
      <c r="D6" s="231" t="str">
        <f>IF($C6="","",VLOOKUP($C6,ナンバー!$B$3:$F$250,2))</f>
        <v/>
      </c>
      <c r="E6" s="231" t="str">
        <f>IF($C6="","",VLOOKUP($C6,ナンバー!$B$3:$F$250,5))</f>
        <v/>
      </c>
    </row>
    <row r="7" spans="1:8" ht="19.5" customHeight="1" x14ac:dyDescent="0.15">
      <c r="B7" s="94">
        <v>1</v>
      </c>
      <c r="C7" s="224"/>
      <c r="D7" s="231" t="str">
        <f>IF($C7="","",VLOOKUP($C7,ナンバー!$B$3:$F$250,2))</f>
        <v/>
      </c>
      <c r="E7" s="231" t="str">
        <f>IF($C7="","",VLOOKUP($C7,ナンバー!$B$3:$F$250,5))</f>
        <v/>
      </c>
    </row>
    <row r="8" spans="1:8" ht="19.5" customHeight="1" x14ac:dyDescent="0.15">
      <c r="B8" s="93"/>
      <c r="C8" s="224"/>
      <c r="D8" s="231" t="str">
        <f>IF($C8="","",VLOOKUP($C8,ナンバー!$B$3:$F$250,2))</f>
        <v/>
      </c>
      <c r="E8" s="231" t="str">
        <f>IF($C8="","",VLOOKUP($C8,ナンバー!$B$3:$F$250,5))</f>
        <v/>
      </c>
    </row>
    <row r="9" spans="1:8" ht="19.5" customHeight="1" x14ac:dyDescent="0.15">
      <c r="B9" s="93"/>
      <c r="C9" s="224"/>
      <c r="D9" s="231" t="str">
        <f>IF($C9="","",VLOOKUP($C9,ナンバー!$B$3:$F$250,2))</f>
        <v/>
      </c>
      <c r="E9" s="231" t="str">
        <f>IF($C9="","",VLOOKUP($C9,ナンバー!$B$3:$F$250,5))</f>
        <v/>
      </c>
    </row>
    <row r="10" spans="1:8" ht="19.5" customHeight="1" x14ac:dyDescent="0.15">
      <c r="B10" s="93"/>
      <c r="C10" s="224"/>
      <c r="D10" s="231" t="str">
        <f>IF($C10="","",VLOOKUP($C10,ナンバー!$B$3:$F$250,2))</f>
        <v/>
      </c>
      <c r="E10" s="231" t="str">
        <f>IF($C10="","",VLOOKUP($C10,ナンバー!$B$3:$F$250,5))</f>
        <v/>
      </c>
    </row>
    <row r="11" spans="1:8" ht="19.5" customHeight="1" x14ac:dyDescent="0.15">
      <c r="B11" s="95"/>
      <c r="C11" s="224"/>
      <c r="D11" s="231" t="str">
        <f>IF($C11="","",VLOOKUP($C11,ナンバー!$B$3:$F$250,2))</f>
        <v/>
      </c>
      <c r="E11" s="231" t="str">
        <f>IF($C11="","",VLOOKUP($C11,ナンバー!$B$3:$F$250,5))</f>
        <v/>
      </c>
    </row>
    <row r="12" spans="1:8" ht="27" customHeight="1" x14ac:dyDescent="0.15"/>
    <row r="13" spans="1:8" ht="15.75" customHeight="1" x14ac:dyDescent="0.15">
      <c r="B13" s="90"/>
      <c r="C13" s="91" t="s">
        <v>90</v>
      </c>
      <c r="D13" s="92" t="s">
        <v>91</v>
      </c>
      <c r="E13" s="92" t="s">
        <v>87</v>
      </c>
    </row>
    <row r="14" spans="1:8" ht="19.5" customHeight="1" x14ac:dyDescent="0.15">
      <c r="B14" s="93"/>
      <c r="C14" s="222"/>
      <c r="D14" s="230">
        <f>申込必要事項!D4</f>
        <v>0</v>
      </c>
      <c r="E14" s="223"/>
    </row>
    <row r="15" spans="1:8" ht="15.75" customHeight="1" x14ac:dyDescent="0.15">
      <c r="B15" s="93"/>
      <c r="C15" s="91" t="s">
        <v>92</v>
      </c>
      <c r="D15" s="92" t="s">
        <v>49</v>
      </c>
      <c r="E15" s="92" t="s">
        <v>12</v>
      </c>
    </row>
    <row r="16" spans="1:8" ht="19.5" customHeight="1" x14ac:dyDescent="0.15">
      <c r="B16" s="93"/>
      <c r="C16" s="224"/>
      <c r="D16" s="231" t="str">
        <f>IF($C16="","",VLOOKUP($C16,ナンバー!$B$3:$F$250,2))</f>
        <v/>
      </c>
      <c r="E16" s="231" t="str">
        <f>IF($C16="","",VLOOKUP($C16,ナンバー!$B$3:$F$250,5))</f>
        <v/>
      </c>
    </row>
    <row r="17" spans="1:6" ht="19.5" customHeight="1" x14ac:dyDescent="0.15">
      <c r="B17" s="94">
        <v>2</v>
      </c>
      <c r="C17" s="224"/>
      <c r="D17" s="231" t="str">
        <f>IF($C17="","",VLOOKUP($C17,ナンバー!$B$3:$F$250,2))</f>
        <v/>
      </c>
      <c r="E17" s="231" t="str">
        <f>IF($C17="","",VLOOKUP($C17,ナンバー!$B$3:$F$250,5))</f>
        <v/>
      </c>
    </row>
    <row r="18" spans="1:6" ht="19.5" customHeight="1" x14ac:dyDescent="0.15">
      <c r="B18" s="93"/>
      <c r="C18" s="224"/>
      <c r="D18" s="231" t="str">
        <f>IF($C18="","",VLOOKUP($C18,ナンバー!$B$3:$F$250,2))</f>
        <v/>
      </c>
      <c r="E18" s="231" t="str">
        <f>IF($C18="","",VLOOKUP($C18,ナンバー!$B$3:$F$250,5))</f>
        <v/>
      </c>
    </row>
    <row r="19" spans="1:6" ht="19.5" customHeight="1" x14ac:dyDescent="0.15">
      <c r="B19" s="93"/>
      <c r="C19" s="224"/>
      <c r="D19" s="231" t="str">
        <f>IF($C19="","",VLOOKUP($C19,ナンバー!$B$3:$F$250,2))</f>
        <v/>
      </c>
      <c r="E19" s="231" t="str">
        <f>IF($C19="","",VLOOKUP($C19,ナンバー!$B$3:$F$250,5))</f>
        <v/>
      </c>
    </row>
    <row r="20" spans="1:6" ht="19.5" customHeight="1" x14ac:dyDescent="0.15">
      <c r="B20" s="93"/>
      <c r="C20" s="224"/>
      <c r="D20" s="231" t="str">
        <f>IF($C20="","",VLOOKUP($C20,ナンバー!$B$3:$F$250,2))</f>
        <v/>
      </c>
      <c r="E20" s="231" t="str">
        <f>IF($C20="","",VLOOKUP($C20,ナンバー!$B$3:$F$250,5))</f>
        <v/>
      </c>
    </row>
    <row r="21" spans="1:6" ht="19.5" customHeight="1" x14ac:dyDescent="0.15">
      <c r="B21" s="95"/>
      <c r="C21" s="224"/>
      <c r="D21" s="231" t="str">
        <f>IF($C21="","",VLOOKUP($C21,ナンバー!$B$3:$F$250,2))</f>
        <v/>
      </c>
      <c r="E21" s="231" t="str">
        <f>IF($C21="","",VLOOKUP($C21,ナンバー!$B$3:$F$250,5))</f>
        <v/>
      </c>
    </row>
    <row r="22" spans="1:6" ht="18" customHeight="1" x14ac:dyDescent="0.15">
      <c r="A22" s="96"/>
      <c r="B22" s="96"/>
      <c r="C22" s="96"/>
      <c r="D22" s="96"/>
      <c r="E22" s="96"/>
      <c r="F22" s="96"/>
    </row>
    <row r="23" spans="1:6" ht="18" customHeight="1" x14ac:dyDescent="0.15"/>
    <row r="24" spans="1:6" ht="18" customHeight="1" x14ac:dyDescent="0.15">
      <c r="A24" s="446" t="s">
        <v>88</v>
      </c>
      <c r="B24" s="446"/>
      <c r="C24" s="447" t="str">
        <f>申込必要事項!A1&amp;" リレー申込み（女子）"</f>
        <v>第63回十勝高等学校新人陸上競技大会 リレー申込み（女子）</v>
      </c>
      <c r="D24" s="447"/>
      <c r="E24" s="447"/>
    </row>
    <row r="25" spans="1:6" x14ac:dyDescent="0.15">
      <c r="C25" s="89" t="s">
        <v>89</v>
      </c>
    </row>
    <row r="26" spans="1:6" ht="15.75" customHeight="1" x14ac:dyDescent="0.15">
      <c r="B26" s="97"/>
      <c r="C26" s="98" t="s">
        <v>90</v>
      </c>
      <c r="D26" s="99" t="s">
        <v>91</v>
      </c>
      <c r="E26" s="99" t="s">
        <v>87</v>
      </c>
    </row>
    <row r="27" spans="1:6" ht="19.5" customHeight="1" x14ac:dyDescent="0.15">
      <c r="B27" s="100"/>
      <c r="C27" s="222"/>
      <c r="D27" s="232">
        <f>申込必要事項!D4</f>
        <v>0</v>
      </c>
      <c r="E27" s="225"/>
    </row>
    <row r="28" spans="1:6" ht="15.75" customHeight="1" x14ac:dyDescent="0.15">
      <c r="B28" s="100"/>
      <c r="C28" s="98" t="s">
        <v>92</v>
      </c>
      <c r="D28" s="99" t="s">
        <v>49</v>
      </c>
      <c r="E28" s="99" t="s">
        <v>12</v>
      </c>
    </row>
    <row r="29" spans="1:6" ht="19.5" customHeight="1" x14ac:dyDescent="0.15">
      <c r="B29" s="100"/>
      <c r="C29" s="226"/>
      <c r="D29" s="233" t="str">
        <f>IF($C29="","",VLOOKUP($C29,ナンバー!$I$3:$M$250,2))</f>
        <v/>
      </c>
      <c r="E29" s="233" t="str">
        <f>IF($C29="","",VLOOKUP($C29,ナンバー!$I$3:$M$250,5))</f>
        <v/>
      </c>
    </row>
    <row r="30" spans="1:6" ht="19.5" customHeight="1" x14ac:dyDescent="0.15">
      <c r="B30" s="101">
        <v>1</v>
      </c>
      <c r="C30" s="226"/>
      <c r="D30" s="233" t="str">
        <f>IF($C30="","",VLOOKUP($C30,ナンバー!$I$3:$M$250,2))</f>
        <v/>
      </c>
      <c r="E30" s="233" t="str">
        <f>IF($C30="","",VLOOKUP($C30,ナンバー!$I$3:$M$250,5))</f>
        <v/>
      </c>
    </row>
    <row r="31" spans="1:6" ht="19.5" customHeight="1" x14ac:dyDescent="0.15">
      <c r="B31" s="100"/>
      <c r="C31" s="226"/>
      <c r="D31" s="233" t="str">
        <f>IF($C31="","",VLOOKUP($C31,ナンバー!$I$3:$M$250,2))</f>
        <v/>
      </c>
      <c r="E31" s="233" t="str">
        <f>IF($C31="","",VLOOKUP($C31,ナンバー!$I$3:$M$250,5))</f>
        <v/>
      </c>
    </row>
    <row r="32" spans="1:6" ht="19.5" customHeight="1" x14ac:dyDescent="0.15">
      <c r="B32" s="100"/>
      <c r="C32" s="226"/>
      <c r="D32" s="233" t="str">
        <f>IF($C32="","",VLOOKUP($C32,ナンバー!$I$3:$M$250,2))</f>
        <v/>
      </c>
      <c r="E32" s="233" t="str">
        <f>IF($C32="","",VLOOKUP($C32,ナンバー!$I$3:$M$250,5))</f>
        <v/>
      </c>
    </row>
    <row r="33" spans="2:5" ht="19.5" customHeight="1" x14ac:dyDescent="0.15">
      <c r="B33" s="100"/>
      <c r="C33" s="226"/>
      <c r="D33" s="233" t="str">
        <f>IF($C33="","",VLOOKUP($C33,ナンバー!$I$3:$M$250,2))</f>
        <v/>
      </c>
      <c r="E33" s="233" t="str">
        <f>IF($C33="","",VLOOKUP($C33,ナンバー!$I$3:$M$250,5))</f>
        <v/>
      </c>
    </row>
    <row r="34" spans="2:5" ht="19.5" customHeight="1" x14ac:dyDescent="0.15">
      <c r="B34" s="102"/>
      <c r="C34" s="226"/>
      <c r="D34" s="233" t="str">
        <f>IF($C34="","",VLOOKUP($C34,ナンバー!$I$3:$M$250,2))</f>
        <v/>
      </c>
      <c r="E34" s="233" t="str">
        <f>IF($C34="","",VLOOKUP($C34,ナンバー!$I$3:$M$250,5))</f>
        <v/>
      </c>
    </row>
    <row r="35" spans="2:5" ht="27" customHeight="1" x14ac:dyDescent="0.15"/>
    <row r="36" spans="2:5" ht="15.75" customHeight="1" x14ac:dyDescent="0.15">
      <c r="B36" s="97"/>
      <c r="C36" s="98" t="s">
        <v>90</v>
      </c>
      <c r="D36" s="99" t="s">
        <v>91</v>
      </c>
      <c r="E36" s="99" t="s">
        <v>87</v>
      </c>
    </row>
    <row r="37" spans="2:5" ht="19.5" customHeight="1" x14ac:dyDescent="0.15">
      <c r="B37" s="100"/>
      <c r="C37" s="222"/>
      <c r="D37" s="232">
        <f>申込必要事項!D4</f>
        <v>0</v>
      </c>
      <c r="E37" s="225"/>
    </row>
    <row r="38" spans="2:5" ht="15.75" customHeight="1" x14ac:dyDescent="0.15">
      <c r="B38" s="100"/>
      <c r="C38" s="98" t="s">
        <v>92</v>
      </c>
      <c r="D38" s="99" t="s">
        <v>49</v>
      </c>
      <c r="E38" s="99" t="s">
        <v>12</v>
      </c>
    </row>
    <row r="39" spans="2:5" ht="19.5" customHeight="1" x14ac:dyDescent="0.15">
      <c r="B39" s="100"/>
      <c r="C39" s="226"/>
      <c r="D39" s="233" t="str">
        <f>IF($C39="","",VLOOKUP($C39,ナンバー!$I$3:$M$250,2))</f>
        <v/>
      </c>
      <c r="E39" s="233" t="str">
        <f>IF($C39="","",VLOOKUP($C39,ナンバー!$I$3:$M$250,5))</f>
        <v/>
      </c>
    </row>
    <row r="40" spans="2:5" ht="19.5" customHeight="1" x14ac:dyDescent="0.15">
      <c r="B40" s="101">
        <v>2</v>
      </c>
      <c r="C40" s="226"/>
      <c r="D40" s="233" t="str">
        <f>IF($C40="","",VLOOKUP($C40,ナンバー!$I$3:$M$250,2))</f>
        <v/>
      </c>
      <c r="E40" s="233" t="str">
        <f>IF($C40="","",VLOOKUP($C40,ナンバー!$I$3:$M$250,5))</f>
        <v/>
      </c>
    </row>
    <row r="41" spans="2:5" ht="19.5" customHeight="1" x14ac:dyDescent="0.15">
      <c r="B41" s="100"/>
      <c r="C41" s="226"/>
      <c r="D41" s="233" t="str">
        <f>IF($C41="","",VLOOKUP($C41,ナンバー!$I$3:$M$250,2))</f>
        <v/>
      </c>
      <c r="E41" s="233" t="str">
        <f>IF($C41="","",VLOOKUP($C41,ナンバー!$I$3:$M$250,5))</f>
        <v/>
      </c>
    </row>
    <row r="42" spans="2:5" ht="19.5" customHeight="1" x14ac:dyDescent="0.15">
      <c r="B42" s="100"/>
      <c r="C42" s="226"/>
      <c r="D42" s="233" t="str">
        <f>IF($C42="","",VLOOKUP($C42,ナンバー!$I$3:$M$250,2))</f>
        <v/>
      </c>
      <c r="E42" s="233" t="str">
        <f>IF($C42="","",VLOOKUP($C42,ナンバー!$I$3:$M$250,5))</f>
        <v/>
      </c>
    </row>
    <row r="43" spans="2:5" ht="19.5" customHeight="1" x14ac:dyDescent="0.15">
      <c r="B43" s="100"/>
      <c r="C43" s="226"/>
      <c r="D43" s="233" t="str">
        <f>IF($C43="","",VLOOKUP($C43,ナンバー!$I$3:$M$250,2))</f>
        <v/>
      </c>
      <c r="E43" s="233" t="str">
        <f>IF($C43="","",VLOOKUP($C43,ナンバー!$I$3:$M$250,5))</f>
        <v/>
      </c>
    </row>
    <row r="44" spans="2:5" ht="19.5" customHeight="1" x14ac:dyDescent="0.15">
      <c r="B44" s="102"/>
      <c r="C44" s="226"/>
      <c r="D44" s="233" t="str">
        <f>IF($C44="","",VLOOKUP($C44,ナンバー!$I$3:$M$250,2))</f>
        <v/>
      </c>
      <c r="E44" s="233" t="str">
        <f>IF($C44="","",VLOOKUP($C44,ナンバー!$I$3:$M$250,5))</f>
        <v/>
      </c>
    </row>
  </sheetData>
  <sheetProtection sheet="1" selectLockedCells="1"/>
  <mergeCells count="4">
    <mergeCell ref="A1:B1"/>
    <mergeCell ref="C1:E1"/>
    <mergeCell ref="A24:B24"/>
    <mergeCell ref="C24:E24"/>
  </mergeCells>
  <phoneticPr fontId="54"/>
  <conditionalFormatting sqref="D14 D4">
    <cfRule type="expression" dxfId="4" priority="4" stopIfTrue="1">
      <formula>NOT(ISERROR(SEARCH("0",D4)))</formula>
    </cfRule>
  </conditionalFormatting>
  <conditionalFormatting sqref="D27">
    <cfRule type="expression" dxfId="3" priority="2" stopIfTrue="1">
      <formula>NOT(ISERROR(SEARCH("0",D27)))</formula>
    </cfRule>
  </conditionalFormatting>
  <conditionalFormatting sqref="D37">
    <cfRule type="expression" dxfId="2" priority="1" stopIfTrue="1">
      <formula>NOT(ISERROR(SEARCH("0",D37)))</formula>
    </cfRule>
  </conditionalFormatting>
  <dataValidations count="2">
    <dataValidation imeMode="on" allowBlank="1" showInputMessage="1" showErrorMessage="1" sqref="D6:D11 D16:D21 D29:D34 D39:D44"/>
    <dataValidation type="list" allowBlank="1" showInputMessage="1" showErrorMessage="1" sqref="C4 C14 C27 C37">
      <formula1>$H$2:$H$4</formula1>
    </dataValidation>
  </dataValidations>
  <printOptions verticalCentered="1"/>
  <pageMargins left="0.70866141732283472" right="0.70866141732283472" top="0.43307086614173229" bottom="0.43307086614173229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56"/>
  <sheetViews>
    <sheetView showGridLines="0" showZeros="0" workbookViewId="0">
      <pane ySplit="4" topLeftCell="A5" activePane="bottomLeft" state="frozenSplit"/>
      <selection pane="bottomLeft" activeCell="F20" sqref="F20"/>
    </sheetView>
  </sheetViews>
  <sheetFormatPr defaultColWidth="8.875" defaultRowHeight="13.5" x14ac:dyDescent="0.15"/>
  <cols>
    <col min="1" max="1" width="6" style="88" customWidth="1"/>
    <col min="2" max="2" width="18.125" style="88" customWidth="1"/>
    <col min="3" max="3" width="15.375" style="88" customWidth="1"/>
    <col min="4" max="4" width="6" style="88" customWidth="1"/>
    <col min="5" max="5" width="18.125" style="88" customWidth="1"/>
    <col min="6" max="6" width="15.375" style="88" customWidth="1"/>
    <col min="7" max="16384" width="8.875" style="88"/>
  </cols>
  <sheetData>
    <row r="1" spans="1:8" ht="24" customHeight="1" x14ac:dyDescent="0.15">
      <c r="A1" s="103" t="str">
        <f>IF('（様式２）男入力'!C1="",'（様式２）女入力'!C1,'（様式２）男入力'!C1)&amp;"大会参加者数"</f>
        <v>十勝高等学校新人陸上競技大会大会参加者数</v>
      </c>
      <c r="B1" s="103"/>
      <c r="C1" s="103"/>
      <c r="D1" s="103"/>
      <c r="E1" s="103"/>
      <c r="F1" s="104" t="s">
        <v>93</v>
      </c>
      <c r="G1" s="105"/>
      <c r="H1" s="105"/>
    </row>
    <row r="2" spans="1:8" ht="21.75" customHeight="1" x14ac:dyDescent="0.2">
      <c r="A2" s="105"/>
      <c r="B2" s="105"/>
      <c r="C2" s="106" t="s">
        <v>94</v>
      </c>
      <c r="D2" s="448">
        <f>申込必要事項!D3</f>
        <v>0</v>
      </c>
      <c r="E2" s="448"/>
      <c r="F2" s="448"/>
      <c r="G2" s="105"/>
      <c r="H2" s="105"/>
    </row>
    <row r="3" spans="1:8" ht="13.5" customHeight="1" thickBot="1" x14ac:dyDescent="0.2">
      <c r="A3" s="105"/>
      <c r="B3" s="105"/>
      <c r="C3" s="105"/>
      <c r="D3" s="105"/>
      <c r="E3" s="105"/>
      <c r="F3" s="105"/>
      <c r="G3" s="105"/>
      <c r="H3" s="105"/>
    </row>
    <row r="4" spans="1:8" ht="17.25" customHeight="1" thickBot="1" x14ac:dyDescent="0.2">
      <c r="A4" s="333" t="s">
        <v>95</v>
      </c>
      <c r="B4" s="334" t="s">
        <v>96</v>
      </c>
      <c r="C4" s="335" t="s">
        <v>97</v>
      </c>
      <c r="D4" s="333" t="s">
        <v>95</v>
      </c>
      <c r="E4" s="334" t="s">
        <v>96</v>
      </c>
      <c r="F4" s="336" t="s">
        <v>97</v>
      </c>
      <c r="G4" s="107"/>
      <c r="H4" s="105"/>
    </row>
    <row r="5" spans="1:8" ht="19.5" customHeight="1" x14ac:dyDescent="0.15">
      <c r="A5" s="449" t="s">
        <v>98</v>
      </c>
      <c r="B5" s="307" t="s">
        <v>51</v>
      </c>
      <c r="C5" s="117">
        <f>'（様式２）男入力'!R13</f>
        <v>0</v>
      </c>
      <c r="D5" s="449" t="s">
        <v>99</v>
      </c>
      <c r="E5" s="308" t="s">
        <v>51</v>
      </c>
      <c r="F5" s="118">
        <f>'（様式２）女入力'!R13</f>
        <v>0</v>
      </c>
      <c r="G5" s="108"/>
      <c r="H5" s="105"/>
    </row>
    <row r="6" spans="1:8" ht="19.5" customHeight="1" x14ac:dyDescent="0.15">
      <c r="A6" s="450"/>
      <c r="B6" s="119" t="s">
        <v>20</v>
      </c>
      <c r="C6" s="109">
        <f>'（様式２）男入力'!R14</f>
        <v>0</v>
      </c>
      <c r="D6" s="450"/>
      <c r="E6" s="120" t="s">
        <v>20</v>
      </c>
      <c r="F6" s="110">
        <f>'（様式２）女入力'!R14</f>
        <v>0</v>
      </c>
      <c r="G6" s="108"/>
      <c r="H6" s="105"/>
    </row>
    <row r="7" spans="1:8" ht="19.5" customHeight="1" x14ac:dyDescent="0.15">
      <c r="A7" s="450"/>
      <c r="B7" s="119" t="s">
        <v>52</v>
      </c>
      <c r="C7" s="109">
        <f>'（様式２）男入力'!R15</f>
        <v>0</v>
      </c>
      <c r="D7" s="450"/>
      <c r="E7" s="120" t="s">
        <v>52</v>
      </c>
      <c r="F7" s="110">
        <f>'（様式２）女入力'!R15</f>
        <v>0</v>
      </c>
      <c r="G7" s="108"/>
      <c r="H7" s="105"/>
    </row>
    <row r="8" spans="1:8" ht="19.5" customHeight="1" x14ac:dyDescent="0.15">
      <c r="A8" s="450"/>
      <c r="B8" s="119" t="s">
        <v>53</v>
      </c>
      <c r="C8" s="109">
        <f>'（様式２）男入力'!R16</f>
        <v>0</v>
      </c>
      <c r="D8" s="450"/>
      <c r="E8" s="121" t="s">
        <v>53</v>
      </c>
      <c r="F8" s="110">
        <f>'（様式２）女入力'!R16</f>
        <v>0</v>
      </c>
      <c r="G8" s="108"/>
      <c r="H8" s="105"/>
    </row>
    <row r="9" spans="1:8" ht="19.5" customHeight="1" x14ac:dyDescent="0.15">
      <c r="A9" s="450"/>
      <c r="B9" s="119" t="s">
        <v>54</v>
      </c>
      <c r="C9" s="109">
        <f>'（様式２）男入力'!R17</f>
        <v>0</v>
      </c>
      <c r="D9" s="450"/>
      <c r="E9" s="121" t="s">
        <v>54</v>
      </c>
      <c r="F9" s="110">
        <f>'（様式２）女入力'!R17</f>
        <v>0</v>
      </c>
      <c r="G9" s="108"/>
      <c r="H9" s="105"/>
    </row>
    <row r="10" spans="1:8" ht="19.5" customHeight="1" x14ac:dyDescent="0.15">
      <c r="A10" s="450"/>
      <c r="B10" s="119" t="s">
        <v>56</v>
      </c>
      <c r="C10" s="109">
        <f>'（様式２）男入力'!R18</f>
        <v>0</v>
      </c>
      <c r="D10" s="450"/>
      <c r="E10" s="121" t="s">
        <v>55</v>
      </c>
      <c r="F10" s="110">
        <f>'（様式２）女入力'!R18</f>
        <v>0</v>
      </c>
      <c r="G10" s="108"/>
      <c r="H10" s="105"/>
    </row>
    <row r="11" spans="1:8" ht="19.5" customHeight="1" x14ac:dyDescent="0.15">
      <c r="A11" s="450"/>
      <c r="B11" s="119" t="s">
        <v>58</v>
      </c>
      <c r="C11" s="109">
        <f>'（様式２）男入力'!R19</f>
        <v>0</v>
      </c>
      <c r="D11" s="450"/>
      <c r="E11" s="121" t="s">
        <v>57</v>
      </c>
      <c r="F11" s="110">
        <f>'（様式２）女入力'!R19</f>
        <v>0</v>
      </c>
      <c r="G11" s="108"/>
      <c r="H11" s="105"/>
    </row>
    <row r="12" spans="1:8" ht="19.5" customHeight="1" x14ac:dyDescent="0.15">
      <c r="A12" s="450"/>
      <c r="B12" s="119" t="s">
        <v>22</v>
      </c>
      <c r="C12" s="109">
        <f>'（様式２）男入力'!R20</f>
        <v>0</v>
      </c>
      <c r="D12" s="450"/>
      <c r="E12" s="121" t="s">
        <v>22</v>
      </c>
      <c r="F12" s="110">
        <f>'（様式２）女入力'!R20</f>
        <v>0</v>
      </c>
      <c r="G12" s="108"/>
      <c r="H12" s="105"/>
    </row>
    <row r="13" spans="1:8" ht="19.5" customHeight="1" x14ac:dyDescent="0.15">
      <c r="A13" s="450"/>
      <c r="B13" s="119" t="s">
        <v>59</v>
      </c>
      <c r="C13" s="109">
        <f>'（様式２）男入力'!R21</f>
        <v>0</v>
      </c>
      <c r="D13" s="450"/>
      <c r="E13" s="119" t="s">
        <v>60</v>
      </c>
      <c r="F13" s="110">
        <f>'（様式２）女入力'!R21</f>
        <v>0</v>
      </c>
      <c r="G13" s="108"/>
      <c r="H13" s="105"/>
    </row>
    <row r="14" spans="1:8" ht="19.5" customHeight="1" x14ac:dyDescent="0.15">
      <c r="A14" s="450"/>
      <c r="B14" s="119" t="s">
        <v>60</v>
      </c>
      <c r="C14" s="109">
        <f>'（様式２）男入力'!R22</f>
        <v>0</v>
      </c>
      <c r="D14" s="450"/>
      <c r="E14" s="121" t="s">
        <v>63</v>
      </c>
      <c r="F14" s="110">
        <f>'（様式２）女入力'!R22</f>
        <v>0</v>
      </c>
      <c r="G14" s="108"/>
      <c r="H14" s="105"/>
    </row>
    <row r="15" spans="1:8" ht="19.5" customHeight="1" x14ac:dyDescent="0.15">
      <c r="A15" s="450"/>
      <c r="B15" s="119" t="s">
        <v>63</v>
      </c>
      <c r="C15" s="109">
        <f>'（様式２）男入力'!R23</f>
        <v>0</v>
      </c>
      <c r="D15" s="450"/>
      <c r="E15" s="121" t="s">
        <v>64</v>
      </c>
      <c r="F15" s="110">
        <f>'（様式２）女入力'!R23</f>
        <v>0</v>
      </c>
      <c r="G15" s="108"/>
      <c r="H15" s="105"/>
    </row>
    <row r="16" spans="1:8" ht="19.5" customHeight="1" x14ac:dyDescent="0.15">
      <c r="A16" s="450"/>
      <c r="B16" s="119" t="s">
        <v>64</v>
      </c>
      <c r="C16" s="109">
        <f>'（様式２）男入力'!R24</f>
        <v>0</v>
      </c>
      <c r="D16" s="450"/>
      <c r="E16" s="119" t="s">
        <v>65</v>
      </c>
      <c r="F16" s="110">
        <f>'（様式２）女入力'!R24</f>
        <v>0</v>
      </c>
      <c r="G16" s="108"/>
      <c r="H16" s="105"/>
    </row>
    <row r="17" spans="1:8" ht="19.5" customHeight="1" x14ac:dyDescent="0.15">
      <c r="A17" s="450"/>
      <c r="B17" s="119" t="s">
        <v>65</v>
      </c>
      <c r="C17" s="109">
        <f>'（様式２）男入力'!R25</f>
        <v>0</v>
      </c>
      <c r="D17" s="450"/>
      <c r="E17" s="121" t="s">
        <v>66</v>
      </c>
      <c r="F17" s="110">
        <f>'（様式２）女入力'!R25</f>
        <v>0</v>
      </c>
      <c r="G17" s="108"/>
      <c r="H17" s="105"/>
    </row>
    <row r="18" spans="1:8" ht="19.5" customHeight="1" x14ac:dyDescent="0.15">
      <c r="A18" s="450"/>
      <c r="B18" s="122" t="s">
        <v>66</v>
      </c>
      <c r="C18" s="109">
        <f>'（様式２）男入力'!R26</f>
        <v>0</v>
      </c>
      <c r="D18" s="450"/>
      <c r="E18" s="121" t="s">
        <v>67</v>
      </c>
      <c r="F18" s="110">
        <f>'（様式２）女入力'!R26</f>
        <v>0</v>
      </c>
      <c r="G18" s="108"/>
      <c r="H18" s="105"/>
    </row>
    <row r="19" spans="1:8" ht="19.5" customHeight="1" x14ac:dyDescent="0.15">
      <c r="A19" s="450"/>
      <c r="B19" s="122" t="s">
        <v>67</v>
      </c>
      <c r="C19" s="109">
        <f>'（様式２）男入力'!R27</f>
        <v>0</v>
      </c>
      <c r="D19" s="450"/>
      <c r="E19" s="121" t="s">
        <v>68</v>
      </c>
      <c r="F19" s="110">
        <f>'（様式２）女入力'!R27</f>
        <v>0</v>
      </c>
      <c r="G19" s="108"/>
      <c r="H19" s="105"/>
    </row>
    <row r="20" spans="1:8" ht="19.5" customHeight="1" x14ac:dyDescent="0.15">
      <c r="A20" s="450"/>
      <c r="B20" s="122" t="s">
        <v>68</v>
      </c>
      <c r="C20" s="109">
        <f>'（様式２）男入力'!R28</f>
        <v>0</v>
      </c>
      <c r="D20" s="450"/>
      <c r="E20" s="121" t="s">
        <v>23</v>
      </c>
      <c r="F20" s="110">
        <f>'（様式２）女入力'!R28</f>
        <v>0</v>
      </c>
      <c r="G20" s="108"/>
      <c r="H20" s="105"/>
    </row>
    <row r="21" spans="1:8" ht="19.5" customHeight="1" x14ac:dyDescent="0.15">
      <c r="A21" s="450"/>
      <c r="B21" s="122" t="s">
        <v>23</v>
      </c>
      <c r="C21" s="109">
        <f>'（様式２）男入力'!R29</f>
        <v>0</v>
      </c>
      <c r="D21" s="450"/>
      <c r="E21" s="121" t="s">
        <v>69</v>
      </c>
      <c r="F21" s="110">
        <f>'（様式２）女入力'!R29</f>
        <v>0</v>
      </c>
      <c r="G21" s="108"/>
      <c r="H21" s="105"/>
    </row>
    <row r="22" spans="1:8" ht="19.5" customHeight="1" x14ac:dyDescent="0.15">
      <c r="A22" s="450"/>
      <c r="B22" s="119" t="s">
        <v>69</v>
      </c>
      <c r="C22" s="109">
        <f>'（様式２）男入力'!R30</f>
        <v>0</v>
      </c>
      <c r="D22" s="450"/>
      <c r="E22" s="119"/>
      <c r="F22" s="110">
        <f>COUNTIF('（様式２）女入力'!$G$13:$K$52,E22)</f>
        <v>0</v>
      </c>
      <c r="G22" s="108"/>
      <c r="H22" s="105"/>
    </row>
    <row r="23" spans="1:8" ht="19.5" customHeight="1" x14ac:dyDescent="0.15">
      <c r="A23" s="450"/>
      <c r="B23" s="341"/>
      <c r="C23" s="342"/>
      <c r="D23" s="450"/>
      <c r="E23" s="341"/>
      <c r="F23" s="344"/>
      <c r="G23" s="108"/>
      <c r="H23" s="105"/>
    </row>
    <row r="24" spans="1:8" ht="19.5" customHeight="1" x14ac:dyDescent="0.15">
      <c r="A24" s="450"/>
      <c r="B24" s="339" t="s">
        <v>61</v>
      </c>
      <c r="C24" s="340">
        <f>COUNTIF('（様式３）リレー'!$C$3:$C$24,B24)</f>
        <v>0</v>
      </c>
      <c r="D24" s="450"/>
      <c r="E24" s="339" t="s">
        <v>61</v>
      </c>
      <c r="F24" s="343">
        <f>COUNTIF('（様式３）リレー'!$C$27:$C$37,E24)</f>
        <v>0</v>
      </c>
      <c r="G24" s="108"/>
      <c r="H24" s="105"/>
    </row>
    <row r="25" spans="1:8" ht="19.5" customHeight="1" thickBot="1" x14ac:dyDescent="0.2">
      <c r="A25" s="451"/>
      <c r="B25" s="306" t="s">
        <v>62</v>
      </c>
      <c r="C25" s="304">
        <f>COUNTIF('（様式３）リレー'!$C$3:$C$24,B25)</f>
        <v>0</v>
      </c>
      <c r="D25" s="451"/>
      <c r="E25" s="306" t="s">
        <v>62</v>
      </c>
      <c r="F25" s="305">
        <f>COUNTIF('（様式３）リレー'!$C$27:$C$37,E25)</f>
        <v>0</v>
      </c>
      <c r="G25" s="108"/>
      <c r="H25" s="105"/>
    </row>
    <row r="26" spans="1:8" ht="21" customHeight="1" thickBot="1" x14ac:dyDescent="0.2">
      <c r="A26" s="113"/>
      <c r="B26" s="114"/>
      <c r="C26" s="115"/>
      <c r="D26" s="113"/>
      <c r="E26" s="116"/>
      <c r="F26" s="108"/>
      <c r="G26" s="105"/>
      <c r="H26" s="105"/>
    </row>
    <row r="27" spans="1:8" ht="19.5" customHeight="1" x14ac:dyDescent="0.15">
      <c r="A27" s="452" t="s">
        <v>402</v>
      </c>
      <c r="B27" s="307" t="s">
        <v>51</v>
      </c>
      <c r="C27" s="117">
        <f>COUNTIF('（様式２）男入力'!$I$13:$I$52,B27)</f>
        <v>0</v>
      </c>
      <c r="D27" s="452" t="s">
        <v>403</v>
      </c>
      <c r="E27" s="308" t="s">
        <v>51</v>
      </c>
      <c r="F27" s="118">
        <f>COUNTIF('（様式２）女入力'!$I$13:$I$52,E27)</f>
        <v>0</v>
      </c>
      <c r="G27" s="108"/>
      <c r="H27" s="105"/>
    </row>
    <row r="28" spans="1:8" ht="19.5" hidden="1" customHeight="1" x14ac:dyDescent="0.15">
      <c r="A28" s="453"/>
      <c r="B28" s="119" t="s">
        <v>20</v>
      </c>
      <c r="C28" s="109">
        <f>COUNTIF('（様式２）男入力'!$I$13:$I$52,B28)</f>
        <v>0</v>
      </c>
      <c r="D28" s="453"/>
      <c r="E28" s="120" t="s">
        <v>20</v>
      </c>
      <c r="F28" s="110">
        <f>COUNTIF('（様式２）女入力'!$I$13:$I$52,E28)</f>
        <v>0</v>
      </c>
      <c r="G28" s="108"/>
      <c r="H28" s="105"/>
    </row>
    <row r="29" spans="1:8" ht="19.5" hidden="1" customHeight="1" x14ac:dyDescent="0.15">
      <c r="A29" s="453"/>
      <c r="B29" s="119" t="s">
        <v>52</v>
      </c>
      <c r="C29" s="109">
        <f>COUNTIF('（様式２）男入力'!$I$13:$I$52,B29)</f>
        <v>0</v>
      </c>
      <c r="D29" s="453"/>
      <c r="E29" s="120" t="s">
        <v>52</v>
      </c>
      <c r="F29" s="110">
        <f>COUNTIF('（様式２）女入力'!$I$13:$I$52,E29)</f>
        <v>0</v>
      </c>
      <c r="G29" s="108"/>
      <c r="H29" s="105"/>
    </row>
    <row r="30" spans="1:8" ht="19.5" hidden="1" customHeight="1" x14ac:dyDescent="0.15">
      <c r="A30" s="453"/>
      <c r="B30" s="119" t="s">
        <v>53</v>
      </c>
      <c r="C30" s="109">
        <f>COUNTIF('（様式２）男入力'!$I$13:$I$52,B30)</f>
        <v>0</v>
      </c>
      <c r="D30" s="453"/>
      <c r="E30" s="121" t="s">
        <v>53</v>
      </c>
      <c r="F30" s="110">
        <f>COUNTIF('（様式２）女入力'!$I$13:$I$52,E30)</f>
        <v>0</v>
      </c>
      <c r="G30" s="108"/>
      <c r="H30" s="105"/>
    </row>
    <row r="31" spans="1:8" ht="19.5" customHeight="1" x14ac:dyDescent="0.15">
      <c r="A31" s="453"/>
      <c r="B31" s="119" t="s">
        <v>54</v>
      </c>
      <c r="C31" s="109">
        <f>COUNTIF('（様式２）男入力'!$I$13:$I$52,B31)</f>
        <v>0</v>
      </c>
      <c r="D31" s="453"/>
      <c r="E31" s="121" t="s">
        <v>54</v>
      </c>
      <c r="F31" s="110">
        <f>COUNTIF('（様式２）女入力'!$I$13:$I$52,E31)</f>
        <v>0</v>
      </c>
      <c r="G31" s="108"/>
      <c r="H31" s="105"/>
    </row>
    <row r="32" spans="1:8" ht="19.5" hidden="1" customHeight="1" x14ac:dyDescent="0.15">
      <c r="A32" s="453"/>
      <c r="B32" s="119" t="s">
        <v>56</v>
      </c>
      <c r="C32" s="109">
        <f>COUNTIF('（様式２）男入力'!$I$13:$I$52,B32)</f>
        <v>0</v>
      </c>
      <c r="D32" s="453"/>
      <c r="E32" s="121" t="s">
        <v>55</v>
      </c>
      <c r="F32" s="110">
        <f>COUNTIF('（様式２）女入力'!$I$13:$I$52,E32)</f>
        <v>0</v>
      </c>
      <c r="G32" s="108"/>
      <c r="H32" s="105"/>
    </row>
    <row r="33" spans="1:8" ht="19.5" customHeight="1" x14ac:dyDescent="0.15">
      <c r="A33" s="453"/>
      <c r="B33" s="119" t="s">
        <v>627</v>
      </c>
      <c r="C33" s="109">
        <f>COUNTIF('（様式２）男入力'!$I$13:$I$52,B33)</f>
        <v>0</v>
      </c>
      <c r="D33" s="453"/>
      <c r="E33" s="121" t="s">
        <v>628</v>
      </c>
      <c r="F33" s="110">
        <f>COUNTIF('（様式２）女入力'!$I$13:$I$52,E33)</f>
        <v>0</v>
      </c>
      <c r="G33" s="108"/>
      <c r="H33" s="105"/>
    </row>
    <row r="34" spans="1:8" ht="19.5" hidden="1" customHeight="1" x14ac:dyDescent="0.15">
      <c r="A34" s="453"/>
      <c r="B34" s="119" t="s">
        <v>22</v>
      </c>
      <c r="C34" s="109">
        <f>COUNTIF('（様式２）男入力'!$I$13:$I$52,B34)</f>
        <v>0</v>
      </c>
      <c r="D34" s="453"/>
      <c r="E34" s="121" t="s">
        <v>22</v>
      </c>
      <c r="F34" s="110">
        <f>COUNTIF('（様式２）女入力'!$I$13:$I$52,E34)</f>
        <v>0</v>
      </c>
      <c r="G34" s="108"/>
      <c r="H34" s="105"/>
    </row>
    <row r="35" spans="1:8" ht="19.5" hidden="1" customHeight="1" x14ac:dyDescent="0.15">
      <c r="A35" s="453"/>
      <c r="B35" s="119" t="s">
        <v>59</v>
      </c>
      <c r="C35" s="109">
        <f>COUNTIF('（様式２）男入力'!$I$13:$I$52,B35)</f>
        <v>0</v>
      </c>
      <c r="D35" s="453"/>
      <c r="E35" s="119"/>
      <c r="F35" s="110">
        <f>COUNTIF('（様式２）女入力'!$I$13:$I$52,E35)</f>
        <v>0</v>
      </c>
      <c r="G35" s="108"/>
      <c r="H35" s="105"/>
    </row>
    <row r="36" spans="1:8" ht="19.5" customHeight="1" x14ac:dyDescent="0.15">
      <c r="A36" s="453"/>
      <c r="B36" s="119" t="s">
        <v>65</v>
      </c>
      <c r="C36" s="109">
        <f>COUNTIF('（様式２）男入力'!$I$13:$I$52,B36)</f>
        <v>0</v>
      </c>
      <c r="D36" s="453"/>
      <c r="E36" s="121" t="s">
        <v>65</v>
      </c>
      <c r="F36" s="110">
        <f>COUNTIF('（様式２）女入力'!$I$13:$I$52,E36)</f>
        <v>0</v>
      </c>
      <c r="G36" s="108"/>
      <c r="H36" s="105"/>
    </row>
    <row r="37" spans="1:8" ht="19.5" hidden="1" customHeight="1" x14ac:dyDescent="0.15">
      <c r="A37" s="453"/>
      <c r="B37" s="122" t="s">
        <v>66</v>
      </c>
      <c r="C37" s="109">
        <f>COUNTIF('（様式２）男入力'!$I$13:$I$52,B37)</f>
        <v>0</v>
      </c>
      <c r="D37" s="453"/>
      <c r="E37" s="121" t="s">
        <v>66</v>
      </c>
      <c r="F37" s="110">
        <f>COUNTIF('（様式２）女入力'!$I$13:$I$52,E37)</f>
        <v>0</v>
      </c>
      <c r="G37" s="108"/>
      <c r="H37" s="105"/>
    </row>
    <row r="38" spans="1:8" ht="19.5" hidden="1" customHeight="1" x14ac:dyDescent="0.15">
      <c r="A38" s="453"/>
      <c r="B38" s="122" t="s">
        <v>67</v>
      </c>
      <c r="C38" s="109">
        <f>COUNTIF('（様式２）男入力'!$I$13:$I$52,B38)</f>
        <v>0</v>
      </c>
      <c r="D38" s="453"/>
      <c r="E38" s="121" t="s">
        <v>67</v>
      </c>
      <c r="F38" s="110">
        <f>COUNTIF('（様式２）女入力'!$I$13:$I$52,E38)</f>
        <v>0</v>
      </c>
      <c r="G38" s="108"/>
      <c r="H38" s="105"/>
    </row>
    <row r="39" spans="1:8" ht="19.5" hidden="1" customHeight="1" x14ac:dyDescent="0.15">
      <c r="A39" s="453"/>
      <c r="B39" s="122" t="s">
        <v>68</v>
      </c>
      <c r="C39" s="109">
        <f>COUNTIF('（様式２）男入力'!$I$13:$I$52,B39)</f>
        <v>0</v>
      </c>
      <c r="D39" s="453"/>
      <c r="E39" s="121" t="s">
        <v>68</v>
      </c>
      <c r="F39" s="110">
        <f>COUNTIF('（様式２）女入力'!$I$13:$I$52,E39)</f>
        <v>0</v>
      </c>
      <c r="G39" s="108"/>
      <c r="H39" s="105"/>
    </row>
    <row r="40" spans="1:8" ht="19.5" hidden="1" customHeight="1" x14ac:dyDescent="0.15">
      <c r="A40" s="453"/>
      <c r="B40" s="122" t="s">
        <v>23</v>
      </c>
      <c r="C40" s="109">
        <f>COUNTIF('（様式２）男入力'!$I$13:$I$52,B40)</f>
        <v>0</v>
      </c>
      <c r="D40" s="453"/>
      <c r="E40" s="121" t="s">
        <v>23</v>
      </c>
      <c r="F40" s="110">
        <f>COUNTIF('（様式２）女入力'!$I$13:$I$52,E40)</f>
        <v>0</v>
      </c>
      <c r="G40" s="108"/>
      <c r="H40" s="105"/>
    </row>
    <row r="41" spans="1:8" ht="19.5" customHeight="1" thickBot="1" x14ac:dyDescent="0.2">
      <c r="A41" s="454"/>
      <c r="B41" s="337" t="s">
        <v>69</v>
      </c>
      <c r="C41" s="111">
        <f>COUNTIF('（様式２）男入力'!$I$13:$I$52,B41)</f>
        <v>0</v>
      </c>
      <c r="D41" s="454"/>
      <c r="E41" s="338" t="s">
        <v>69</v>
      </c>
      <c r="F41" s="112">
        <f>COUNTIF('（様式２）女入力'!$I$13:$I$52,E41)</f>
        <v>0</v>
      </c>
      <c r="G41" s="105"/>
      <c r="H41" s="105"/>
    </row>
    <row r="42" spans="1:8" ht="18.75" customHeight="1" x14ac:dyDescent="0.15">
      <c r="A42" s="105"/>
      <c r="B42" s="105"/>
      <c r="C42" s="105"/>
      <c r="D42" s="105"/>
      <c r="E42" s="105"/>
      <c r="F42" s="105"/>
      <c r="G42" s="105"/>
      <c r="H42" s="105"/>
    </row>
    <row r="43" spans="1:8" ht="18.75" customHeight="1" x14ac:dyDescent="0.15">
      <c r="A43" s="105"/>
      <c r="B43" s="105"/>
      <c r="C43" s="105"/>
      <c r="D43" s="105"/>
      <c r="E43" s="105"/>
      <c r="F43" s="105"/>
      <c r="G43" s="105"/>
      <c r="H43" s="105"/>
    </row>
    <row r="44" spans="1:8" ht="18.75" customHeight="1" x14ac:dyDescent="0.15">
      <c r="A44" s="105"/>
      <c r="B44" s="105"/>
      <c r="C44" s="105"/>
      <c r="D44" s="105"/>
      <c r="E44" s="105"/>
      <c r="F44" s="105"/>
      <c r="G44" s="105"/>
      <c r="H44" s="105"/>
    </row>
    <row r="45" spans="1:8" ht="18.75" customHeight="1" x14ac:dyDescent="0.15"/>
    <row r="46" spans="1:8" ht="18.75" customHeight="1" x14ac:dyDescent="0.15"/>
    <row r="47" spans="1:8" ht="18.75" customHeight="1" x14ac:dyDescent="0.15"/>
    <row r="48" spans="1:8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</sheetData>
  <sheetProtection sheet="1" selectLockedCells="1" selectUnlockedCells="1"/>
  <mergeCells count="5">
    <mergeCell ref="D2:F2"/>
    <mergeCell ref="D5:D25"/>
    <mergeCell ref="A5:A25"/>
    <mergeCell ref="A27:A41"/>
    <mergeCell ref="D27:D41"/>
  </mergeCells>
  <phoneticPr fontId="54"/>
  <printOptions horizontalCentered="1"/>
  <pageMargins left="0.51180555555555551" right="0.51180555555555551" top="0.86597222222222225" bottom="0.74791666666666667" header="0.31458333333333333" footer="0.3145833333333333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最初にご確認ください</vt:lpstr>
      <vt:lpstr>申込必要事項</vt:lpstr>
      <vt:lpstr>ナンバー</vt:lpstr>
      <vt:lpstr>（様式１）男一覧</vt:lpstr>
      <vt:lpstr>（様式１）女一覧</vt:lpstr>
      <vt:lpstr>（様式２）男入力</vt:lpstr>
      <vt:lpstr>（様式２）女入力</vt:lpstr>
      <vt:lpstr>（様式３）リレー</vt:lpstr>
      <vt:lpstr>（様式４）人数</vt:lpstr>
      <vt:lpstr>（様式5）納付書</vt:lpstr>
      <vt:lpstr>'（様式１）女一覧'!Print_Area</vt:lpstr>
      <vt:lpstr>'（様式１）男一覧'!Print_Area</vt:lpstr>
      <vt:lpstr>'（様式２）女入力'!Print_Area</vt:lpstr>
      <vt:lpstr>'（様式２）男入力'!Print_Area</vt:lpstr>
      <vt:lpstr>'（様式４）人数'!Print_Area</vt:lpstr>
      <vt:lpstr>'（様式5）納付書'!Print_Area</vt:lpstr>
      <vt:lpstr>ナンバー!Print_Area</vt:lpstr>
      <vt:lpstr>最初にご確認ください!Print_Area</vt:lpstr>
      <vt:lpstr>'（様式２）女入力'!Print_Titles</vt:lpstr>
      <vt:lpstr>'（様式２）男入力'!Print_Titles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 務</dc:creator>
  <cp:lastModifiedBy>高澤　健</cp:lastModifiedBy>
  <cp:revision/>
  <cp:lastPrinted>2021-07-02T08:12:15Z</cp:lastPrinted>
  <dcterms:created xsi:type="dcterms:W3CDTF">2014-04-11T03:58:37Z</dcterms:created>
  <dcterms:modified xsi:type="dcterms:W3CDTF">2021-07-02T08:17:14Z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  <property fmtid="{D5CDD505-2E9C-101B-9397-08002B2CF9AE}" pid="3" name="KSOReadingLayout">
    <vt:bool>false</vt:bool>
  </property>
</Properties>
</file>