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15" yWindow="240" windowWidth="14370" windowHeight="7695" tabRatio="748" activeTab="2"/>
  </bookViews>
  <sheets>
    <sheet name="最初にご確認ください" sheetId="1" r:id="rId1"/>
    <sheet name="所属名一覧" sheetId="2" r:id="rId2"/>
    <sheet name="申込必要事項" sheetId="3" r:id="rId3"/>
    <sheet name="申込様式" sheetId="4" r:id="rId4"/>
    <sheet name="男子種目" sheetId="5" state="hidden" r:id="rId5"/>
    <sheet name="女子種目" sheetId="6" state="hidden" r:id="rId6"/>
    <sheet name="種目コード" sheetId="7" state="hidden" r:id="rId7"/>
    <sheet name="各種コード" sheetId="8" state="hidden" r:id="rId8"/>
    <sheet name="参加人数" sheetId="9" r:id="rId9"/>
  </sheets>
  <definedNames>
    <definedName name="_xlnm.Print_Area" localSheetId="0">'最初にご確認ください'!$B$1:$Q$73</definedName>
    <definedName name="_xlnm.Print_Area" localSheetId="8">'参加人数'!$A$1:$F$25</definedName>
    <definedName name="_xlnm.Print_Area" localSheetId="3">'申込様式'!$A$1:$AI$60</definedName>
    <definedName name="_xlnm.Print_Titles" localSheetId="3">'申込様式'!$1:$12</definedName>
  </definedNames>
  <calcPr fullCalcOnLoad="1"/>
</workbook>
</file>

<file path=xl/sharedStrings.xml><?xml version="1.0" encoding="utf-8"?>
<sst xmlns="http://schemas.openxmlformats.org/spreadsheetml/2006/main" count="880" uniqueCount="580">
  <si>
    <t>内容</t>
  </si>
  <si>
    <t>?&gt;</t>
  </si>
  <si>
    <t>都道府県コード</t>
  </si>
  <si>
    <t>指定なし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</si>
  <si>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</si>
  <si>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</si>
  <si>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</si>
  <si>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</si>
  <si>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</si>
  <si>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</si>
  <si>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</si>
  <si>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</si>
  <si>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</si>
  <si>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</si>
  <si>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</si>
  <si>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</si>
  <si>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</si>
  <si>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</si>
  <si>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</si>
  <si>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</si>
  <si>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</si>
  <si>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</si>
  <si>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</si>
  <si>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</si>
  <si>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</si>
  <si>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</si>
  <si>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</si>
  <si>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</si>
  <si>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</si>
  <si>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</si>
  <si>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</si>
  <si>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</si>
  <si>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</si>
  <si>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</si>
  <si>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</si>
  <si>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</si>
  <si>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</si>
  <si>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</si>
  <si>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</si>
  <si>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</si>
  <si>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</si>
  <si>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</si>
  <si>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</si>
  <si>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</si>
  <si>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</si>
  <si>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</si>
  <si>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</si>
  <si>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</si>
  <si>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</si>
  <si>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</si>
  <si>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県名</t>
  </si>
  <si>
    <t>コード</t>
  </si>
  <si>
    <t>00</t>
  </si>
  <si>
    <t>02</t>
  </si>
  <si>
    <t>05</t>
  </si>
  <si>
    <t>06</t>
  </si>
  <si>
    <t>07</t>
  </si>
  <si>
    <t>08</t>
  </si>
  <si>
    <t>09</t>
  </si>
  <si>
    <t>コード</t>
  </si>
  <si>
    <t>A0050</t>
  </si>
  <si>
    <t>50m</t>
  </si>
  <si>
    <t>A0060</t>
  </si>
  <si>
    <t>60m</t>
  </si>
  <si>
    <t>A0100</t>
  </si>
  <si>
    <t>100m</t>
  </si>
  <si>
    <t>A0200</t>
  </si>
  <si>
    <t>200m</t>
  </si>
  <si>
    <t>A0400</t>
  </si>
  <si>
    <t>400m</t>
  </si>
  <si>
    <t>A0800</t>
  </si>
  <si>
    <t>800m</t>
  </si>
  <si>
    <t>A1100</t>
  </si>
  <si>
    <t>A1150</t>
  </si>
  <si>
    <t>A1160</t>
  </si>
  <si>
    <t>1マイル</t>
  </si>
  <si>
    <t>A1200</t>
  </si>
  <si>
    <t>2000m</t>
  </si>
  <si>
    <t>A1300</t>
  </si>
  <si>
    <t>5000m</t>
  </si>
  <si>
    <t>A2100</t>
  </si>
  <si>
    <t>10000m</t>
  </si>
  <si>
    <t>AH081</t>
  </si>
  <si>
    <t>80mH</t>
  </si>
  <si>
    <t>AH082</t>
  </si>
  <si>
    <t>AH083</t>
  </si>
  <si>
    <t>AH084</t>
  </si>
  <si>
    <t>小学(70.0:13-7-11:9set)</t>
  </si>
  <si>
    <t>AH101</t>
  </si>
  <si>
    <t>100mH</t>
  </si>
  <si>
    <t>一般女子 W35 中学男子(低学年)(84.0:13-8.5-10.5)</t>
  </si>
  <si>
    <t>AH102</t>
  </si>
  <si>
    <t>中学女子(76.2:13-8-15)</t>
  </si>
  <si>
    <t>AH103</t>
  </si>
  <si>
    <t>M50-55(91.4:13-8.5-10.5)</t>
  </si>
  <si>
    <t>AH104</t>
  </si>
  <si>
    <t>M60-65(84.0:16-8-12)</t>
  </si>
  <si>
    <t>AH105</t>
  </si>
  <si>
    <t>女子ユース(少年Ｂ)(76.2:13-8.5-10.5)</t>
  </si>
  <si>
    <t>AH111</t>
  </si>
  <si>
    <t>110mH</t>
  </si>
  <si>
    <t>AH112</t>
  </si>
  <si>
    <t>AH113</t>
  </si>
  <si>
    <t>AH301</t>
  </si>
  <si>
    <t>300mH</t>
  </si>
  <si>
    <t>AH302</t>
  </si>
  <si>
    <t>AH303</t>
  </si>
  <si>
    <t>AH401</t>
  </si>
  <si>
    <t>400mH</t>
  </si>
  <si>
    <t>AH402</t>
  </si>
  <si>
    <t>AH403</t>
  </si>
  <si>
    <t>AS201</t>
  </si>
  <si>
    <t>2000mSC</t>
  </si>
  <si>
    <t>AS202</t>
  </si>
  <si>
    <t>AS301</t>
  </si>
  <si>
    <t>3000mSC</t>
  </si>
  <si>
    <t>AS302</t>
  </si>
  <si>
    <t>女子76.2cm</t>
  </si>
  <si>
    <t>AW300</t>
  </si>
  <si>
    <t>3000mW</t>
  </si>
  <si>
    <t>AW500</t>
  </si>
  <si>
    <t>5000mW</t>
  </si>
  <si>
    <t>AX100</t>
  </si>
  <si>
    <t>やり投</t>
  </si>
  <si>
    <t>FTJT2</t>
  </si>
  <si>
    <t>FTJT3</t>
  </si>
  <si>
    <t>FTJT4</t>
  </si>
  <si>
    <t>FTJT5</t>
  </si>
  <si>
    <t>FTJX0</t>
  </si>
  <si>
    <t>ジャベリックスロー</t>
  </si>
  <si>
    <t>FTWT1</t>
  </si>
  <si>
    <t>重錘投</t>
  </si>
  <si>
    <t>FTWT2</t>
  </si>
  <si>
    <t>FTWT3</t>
  </si>
  <si>
    <t>FTWT4</t>
  </si>
  <si>
    <t>FTWT5</t>
  </si>
  <si>
    <t>FTXT0</t>
  </si>
  <si>
    <t>ソフトボール投</t>
  </si>
  <si>
    <t>１号球</t>
  </si>
  <si>
    <t>M04M0</t>
  </si>
  <si>
    <t>四種競技</t>
  </si>
  <si>
    <t>男子(110H-SP-HJ-400)</t>
  </si>
  <si>
    <t>M04W0</t>
  </si>
  <si>
    <t>女子(100H-HJ-SP-200)</t>
  </si>
  <si>
    <t>M0701</t>
  </si>
  <si>
    <t>七種競技</t>
  </si>
  <si>
    <t>女子(100H-HJ-SP-200-LJ-JT-800)</t>
  </si>
  <si>
    <t>M0800</t>
  </si>
  <si>
    <t>八種競技</t>
  </si>
  <si>
    <t>高校男子(100-LJ-SP-400-110H-HJ-JT-1500)</t>
  </si>
  <si>
    <t>M1001</t>
  </si>
  <si>
    <t>十種競技</t>
  </si>
  <si>
    <t>男子(100-LJ-SP-HJ-400-110H-DT-PV-JT-1500)</t>
  </si>
  <si>
    <t>M10W1</t>
  </si>
  <si>
    <t>女子(100-DJ-PV-JT-400-100H-LJ-SP-HJ-1500)</t>
  </si>
  <si>
    <t>R0100</t>
  </si>
  <si>
    <t>1km</t>
  </si>
  <si>
    <t>R0150</t>
  </si>
  <si>
    <t>1.5km</t>
  </si>
  <si>
    <t>R0200</t>
  </si>
  <si>
    <t>2km</t>
  </si>
  <si>
    <t>R0300</t>
  </si>
  <si>
    <t>3km</t>
  </si>
  <si>
    <t>R0350</t>
  </si>
  <si>
    <t>3.5km</t>
  </si>
  <si>
    <t>R0500</t>
  </si>
  <si>
    <t>5km</t>
  </si>
  <si>
    <t>R1000</t>
  </si>
  <si>
    <t>10km</t>
  </si>
  <si>
    <t>R2000</t>
  </si>
  <si>
    <t>20km</t>
  </si>
  <si>
    <t>R2100</t>
  </si>
  <si>
    <t>ハーフマラソン</t>
  </si>
  <si>
    <t>R4210</t>
  </si>
  <si>
    <t>マラソン</t>
  </si>
  <si>
    <t>R9990</t>
  </si>
  <si>
    <t>100km</t>
  </si>
  <si>
    <t>コード</t>
  </si>
  <si>
    <t>W40-45 (76.2:12-8-12:8set)</t>
  </si>
  <si>
    <t>M70-75 W50-55 (76.2:12-7-19:8set)</t>
  </si>
  <si>
    <t>M80+ W60+ (68.6:12-7-19:8set)</t>
  </si>
  <si>
    <t>一般男子 (106.7:13.72-9.14-14.02)</t>
  </si>
  <si>
    <t>M40-45 高校男子(ジュニア) (99.0:13.72-9.14-14.02)</t>
  </si>
  <si>
    <t>中学男子 (91.4:13.72-9.14-14.02)</t>
  </si>
  <si>
    <t>男子 (91.4:50-35-40)</t>
  </si>
  <si>
    <t>女子 M60-65 W50-55 (76.2:50-35-40)</t>
  </si>
  <si>
    <t>M70+ W60+ (68.6:50-35-40)</t>
  </si>
  <si>
    <t>男子 M40-45(91.4:45-35-40)</t>
  </si>
  <si>
    <t>M50-55 84.0:45-35-40</t>
  </si>
  <si>
    <t>女子 W35 76.2:45-35-40</t>
  </si>
  <si>
    <t>M60+ W35+ 76.2cm</t>
  </si>
  <si>
    <t>M60+ 91.4cm</t>
  </si>
  <si>
    <t>男子 M40-55 91.4cm</t>
  </si>
  <si>
    <t>男子 M40-45 7.26k(16#)</t>
  </si>
  <si>
    <t>高校男子(少年Ａ) 6.35k(14#)</t>
  </si>
  <si>
    <t>高校男子(2006以降) M50-55 6k</t>
  </si>
  <si>
    <t>高校男子(2005以前) 5.45k(12#)</t>
  </si>
  <si>
    <t>連番</t>
  </si>
  <si>
    <t>氏名</t>
  </si>
  <si>
    <t>学年</t>
  </si>
  <si>
    <t>1000m</t>
  </si>
  <si>
    <t>A1500</t>
  </si>
  <si>
    <t>1500m</t>
  </si>
  <si>
    <t>3000m</t>
  </si>
  <si>
    <t>指定無</t>
  </si>
  <si>
    <t>大学</t>
  </si>
  <si>
    <t>中学</t>
  </si>
  <si>
    <t>種目名</t>
  </si>
  <si>
    <t/>
  </si>
  <si>
    <t>北海道</t>
  </si>
  <si>
    <t>備考</t>
  </si>
  <si>
    <t>団体種別</t>
  </si>
  <si>
    <t>専門委員</t>
  </si>
  <si>
    <t>一般・成年</t>
  </si>
  <si>
    <t>小学</t>
  </si>
  <si>
    <t>システム独自</t>
  </si>
  <si>
    <t>高校・少年</t>
  </si>
  <si>
    <t>M70-75 W50-55 500g</t>
  </si>
  <si>
    <t>M80+ W60+ 400g</t>
  </si>
  <si>
    <t>男子 M40-45 15.88k(35#)</t>
  </si>
  <si>
    <t>M50-55 11.34k(25#)</t>
  </si>
  <si>
    <t>女子 M60-65 W35-45 9.08k(20#)</t>
  </si>
  <si>
    <t>M70-75 W50-55 7.26k(16#)</t>
  </si>
  <si>
    <t>M80+ W60+ 5.45k(12#)</t>
  </si>
  <si>
    <t>記入例</t>
  </si>
  <si>
    <t>100m</t>
  </si>
  <si>
    <t>10.24</t>
  </si>
  <si>
    <t>参加種目</t>
  </si>
  <si>
    <t>【基本注意】</t>
  </si>
  <si>
    <t>１．このファイルは、Microsoft® Excel 2003で作られています。</t>
  </si>
  <si>
    <t>３．入力シートは「男子」「女子」それぞれ別シートです。</t>
  </si>
  <si>
    <t>１　記入例</t>
  </si>
  <si>
    <t>２　入力上の注意</t>
  </si>
  <si>
    <t>・半角数字と半角記号（半角ピリオド　.　）で入力してください。</t>
  </si>
  <si>
    <t>男子</t>
  </si>
  <si>
    <t>女子</t>
  </si>
  <si>
    <t>５．シート名は、入力完了後も変更しないでください。</t>
  </si>
  <si>
    <t>６．入力シートセルの、行の挿入または削除はしないで下さい。</t>
  </si>
  <si>
    <t>最初に申込必要事項シートに、必要事項を入力して下さい。</t>
  </si>
  <si>
    <t>参加人数</t>
  </si>
  <si>
    <t>10000mW</t>
  </si>
  <si>
    <t>D0400</t>
  </si>
  <si>
    <t>4x100mR</t>
  </si>
  <si>
    <t>D0800</t>
  </si>
  <si>
    <t>4x200mR</t>
  </si>
  <si>
    <t>D1000</t>
  </si>
  <si>
    <t>100+200+300+400mR</t>
  </si>
  <si>
    <t>D1600</t>
  </si>
  <si>
    <t>4x400mR</t>
  </si>
  <si>
    <t>FJHJ0</t>
  </si>
  <si>
    <t>走高跳</t>
  </si>
  <si>
    <t>FJHP0</t>
  </si>
  <si>
    <t>棒高跳</t>
  </si>
  <si>
    <t>FJLJ0</t>
  </si>
  <si>
    <t>走幅跳</t>
  </si>
  <si>
    <t>FJTJ0</t>
  </si>
  <si>
    <t>三段跳</t>
  </si>
  <si>
    <t>FTAT1</t>
  </si>
  <si>
    <t>砲丸投</t>
  </si>
  <si>
    <t>FTAT2</t>
  </si>
  <si>
    <t>FTAT3</t>
  </si>
  <si>
    <t>FTAT4</t>
  </si>
  <si>
    <t>FTAT5</t>
  </si>
  <si>
    <t>FTAT6</t>
  </si>
  <si>
    <t>FTAT7</t>
  </si>
  <si>
    <t>FTAT8</t>
  </si>
  <si>
    <t>FTDT1</t>
  </si>
  <si>
    <t>円盤投</t>
  </si>
  <si>
    <t>FTDT2</t>
  </si>
  <si>
    <t>FTDT3</t>
  </si>
  <si>
    <t>FTDT4</t>
  </si>
  <si>
    <t>FTHT1</t>
  </si>
  <si>
    <t>ハンマー投</t>
  </si>
  <si>
    <t>FTHT2</t>
  </si>
  <si>
    <t>FTHT3</t>
  </si>
  <si>
    <t>FTHT4</t>
  </si>
  <si>
    <t>FTHT5</t>
  </si>
  <si>
    <t>FTHT6</t>
  </si>
  <si>
    <t>FTJT1</t>
  </si>
  <si>
    <t>半角ｶﾀｶﾅで入力して下さい。姓、名の間は必ず半角スペースを入れて下さい。</t>
  </si>
  <si>
    <t>　　　　　　　　距離・高さ　　4M43    →　4.43</t>
  </si>
  <si>
    <t>男子ユース 中学男子 M60-65 5k</t>
  </si>
  <si>
    <t>女子 中男旧 M70+ W35-45 4k</t>
  </si>
  <si>
    <t>W50+ 3k</t>
  </si>
  <si>
    <t>中学女子 2.72k(6#)</t>
  </si>
  <si>
    <t>男子 M40-45 2.0k</t>
  </si>
  <si>
    <t>高校男子(2005以前) 男子ユース M50-55 1.5k</t>
  </si>
  <si>
    <t>女子 中学男女 M60+ W35-80 1.0k</t>
  </si>
  <si>
    <t>高校男子(2006以降) 1.75k</t>
  </si>
  <si>
    <t>高校男子(2005以前) 6.35k(14#)</t>
  </si>
  <si>
    <t>男子ユース M60-65 5k</t>
  </si>
  <si>
    <t>女子 M70+ W35-45 4k</t>
  </si>
  <si>
    <t>男子 M40-45 800g</t>
  </si>
  <si>
    <t>男子ユース M50-55 700g</t>
  </si>
  <si>
    <t>女子 M60-65 W35-45 600g</t>
  </si>
  <si>
    <t>十勝　太郎</t>
  </si>
  <si>
    <t>十勝たろう</t>
  </si>
  <si>
    <t>性別</t>
  </si>
  <si>
    <t>２．Microsoft Excel を使用してデータを読み取りますので、下記の通り入力しない場合は、正しく読み取れなかったり表示されません。</t>
  </si>
  <si>
    <t>1500m</t>
  </si>
  <si>
    <t>ﾌﾘｶﾞﾅ</t>
  </si>
  <si>
    <t>ﾄｶﾁ ﾀﾛｳ</t>
  </si>
  <si>
    <t>4,07.00</t>
  </si>
  <si>
    <t>参加種目は種別を入力すると、種目リストに実施種目が選択できるようになっています。必ずリストより選択してください。</t>
  </si>
  <si>
    <t>種　　目</t>
  </si>
  <si>
    <t>400R</t>
  </si>
  <si>
    <t>1600R</t>
  </si>
  <si>
    <t>200m</t>
  </si>
  <si>
    <t>申込み種目１</t>
  </si>
  <si>
    <t>申込み種目２</t>
  </si>
  <si>
    <t>学校名</t>
  </si>
  <si>
    <t>（１）氏名</t>
  </si>
  <si>
    <t>最高記録</t>
  </si>
  <si>
    <t>学生は学年を半角数字で入力して下さい。</t>
  </si>
  <si>
    <t>23.00</t>
  </si>
  <si>
    <r>
      <t>氏名を全角にてスペースを入れて合計５文字になるよう入力して下さい。</t>
    </r>
    <r>
      <rPr>
        <sz val="12"/>
        <color indexed="10"/>
        <rFont val="ＭＳ ゴシック"/>
        <family val="3"/>
      </rPr>
      <t>６文字以上はスペースは入れず入力してください。</t>
    </r>
  </si>
  <si>
    <r>
      <t>誤入力防止のため、</t>
    </r>
    <r>
      <rPr>
        <sz val="12"/>
        <color indexed="10"/>
        <rFont val="ＭＳ ゴシック"/>
        <family val="3"/>
      </rPr>
      <t>キーボードからの入力はしないで下さい。</t>
    </r>
  </si>
  <si>
    <t>No.ｶｰﾄﾞ</t>
  </si>
  <si>
    <t>氏　名</t>
  </si>
  <si>
    <t>大会名</t>
  </si>
  <si>
    <t>リレー</t>
  </si>
  <si>
    <t>参加料明細</t>
  </si>
  <si>
    <t>１種目</t>
  </si>
  <si>
    <t>名</t>
  </si>
  <si>
    <t>円　　　＝</t>
  </si>
  <si>
    <t>合　　計</t>
  </si>
  <si>
    <t>円</t>
  </si>
  <si>
    <t>×</t>
  </si>
  <si>
    <t>大会申込みの注意</t>
  </si>
  <si>
    <t>　本大会の記録処理および競技プログラムの作成は、コンピューターで処理し実施されます。大会準備にかかる
作業の効率化のためご協力ください。下記の入力注意を参考にし、誤入力のないよう宜しくお願いいたします。</t>
  </si>
  <si>
    <t>※未記入の場合はランキング最下位として処理します。</t>
  </si>
  <si>
    <t>ナンバー登録の選手名の標記に準じます。</t>
  </si>
  <si>
    <t>ナンバー登録のフリガナ入力の標記に準じます。</t>
  </si>
  <si>
    <t>学校名（所属名）</t>
  </si>
  <si>
    <t>十勝陸上競技協会主催大会申込</t>
  </si>
  <si>
    <t>緊急連絡先</t>
  </si>
  <si>
    <t>電話(携帯)</t>
  </si>
  <si>
    <t>氏 名</t>
  </si>
  <si>
    <t>連絡先</t>
  </si>
  <si>
    <t>白樺AC</t>
  </si>
  <si>
    <t>申込み必要事項のシートに学校名を全角にて入力してください。全道大会等への出場の際使用する名称で入力すること。</t>
  </si>
  <si>
    <t>市町村名を最初に付けること。３文字以内の制限はありません。</t>
  </si>
  <si>
    <t>帯広第一中</t>
  </si>
  <si>
    <t>帯広南商業高</t>
  </si>
  <si>
    <t>(例) 帯広柏葉高　帯広南商業高　音更下音更中　士幌町中央中　帯広畜産大　</t>
  </si>
  <si>
    <t>↓</t>
  </si>
  <si>
    <t>学校(所属)名</t>
  </si>
  <si>
    <t>（２）No.カード</t>
  </si>
  <si>
    <t>小学生と管外から申し込む選手は全て空欄で申し込むこと。</t>
  </si>
  <si>
    <r>
      <t>既に交付されている選手は必ず入力して下さい。</t>
    </r>
    <r>
      <rPr>
        <sz val="12"/>
        <rFont val="ＭＳ ゴシック"/>
        <family val="3"/>
      </rPr>
      <t>管内選手でナンバーが未交付の選手のみ「なし」と記入すること。</t>
    </r>
  </si>
  <si>
    <t>（３）フリガナ</t>
  </si>
  <si>
    <t>（４）学校名</t>
  </si>
  <si>
    <t>（５）学年</t>
  </si>
  <si>
    <t>（６）参加種目</t>
  </si>
  <si>
    <t>（７）最高記録</t>
  </si>
  <si>
    <t>【入力例】　　　電気計時　　　10秒10　→　10.10　　　1分59秒00　→　1.59.00　　　15分30秒54　→　15.30.54</t>
  </si>
  <si>
    <t xml:space="preserve">                手動計時　　　10秒1   →　10.1       1分59秒0   →　1.59.0</t>
  </si>
  <si>
    <t>記録をもって班組する場合に必要となりますので、必ず入力してください。初めて出場の場合は練習記録、予想でもOK</t>
  </si>
  <si>
    <t>４．ファイル名は、大会名（学校名）にしてください。</t>
  </si>
  <si>
    <t>　【例】サーキット１戦（帯畜大）</t>
  </si>
  <si>
    <t>4.17.00</t>
  </si>
  <si>
    <t>なし</t>
  </si>
  <si>
    <r>
      <t>所属名</t>
    </r>
    <r>
      <rPr>
        <sz val="10"/>
        <rFont val="ＭＳ Ｐゴシック"/>
        <family val="3"/>
      </rPr>
      <t>(略名)</t>
    </r>
  </si>
  <si>
    <t>■大会時に使用する所属名一覧</t>
  </si>
  <si>
    <t>中学校</t>
  </si>
  <si>
    <t>学校名</t>
  </si>
  <si>
    <t>ﾌﾟﾛｸﾞﾗﾑ記載名</t>
  </si>
  <si>
    <t>音更中学校</t>
  </si>
  <si>
    <t>音更中</t>
  </si>
  <si>
    <t>下音更中学校</t>
  </si>
  <si>
    <t>音更下音更中</t>
  </si>
  <si>
    <t>駒場中学校</t>
  </si>
  <si>
    <t>音更駒場中</t>
  </si>
  <si>
    <t>緑南中学校</t>
  </si>
  <si>
    <t>音更緑南中</t>
  </si>
  <si>
    <t>共栄中学校</t>
  </si>
  <si>
    <t>音更共栄中</t>
  </si>
  <si>
    <t>士幌町中央中学校</t>
  </si>
  <si>
    <t>士幌町中央中</t>
  </si>
  <si>
    <t>上士幌中学校</t>
  </si>
  <si>
    <t>上士幌中</t>
  </si>
  <si>
    <t>鹿追中学校</t>
  </si>
  <si>
    <t>鹿追中</t>
  </si>
  <si>
    <t>瓜幕中学校</t>
  </si>
  <si>
    <t>鹿追瓜幕中</t>
  </si>
  <si>
    <t>新得中学校</t>
  </si>
  <si>
    <t>新得中</t>
  </si>
  <si>
    <t>屈足中学校</t>
  </si>
  <si>
    <t>新得屈足中</t>
  </si>
  <si>
    <t>清水中学校</t>
  </si>
  <si>
    <t>清水中</t>
  </si>
  <si>
    <t>御影中学校</t>
  </si>
  <si>
    <t>清水御影中</t>
  </si>
  <si>
    <t>芽室中学校</t>
  </si>
  <si>
    <t>芽室中</t>
  </si>
  <si>
    <t>上美生中学校</t>
  </si>
  <si>
    <t>芽室上美生中</t>
  </si>
  <si>
    <t>芽室西中学校</t>
  </si>
  <si>
    <t>芽室芽室西中</t>
  </si>
  <si>
    <t>中札内中学校</t>
  </si>
  <si>
    <t>中札内中</t>
  </si>
  <si>
    <t>更別中央中学校</t>
  </si>
  <si>
    <t>更別中央中</t>
  </si>
  <si>
    <t>大樹中学校</t>
  </si>
  <si>
    <t>大樹中</t>
  </si>
  <si>
    <t>広尾中学校</t>
  </si>
  <si>
    <t>広尾中</t>
  </si>
  <si>
    <t>幕別中学校</t>
  </si>
  <si>
    <t>幕別中</t>
  </si>
  <si>
    <t>糠内中学校</t>
  </si>
  <si>
    <t>幕別糠内中</t>
  </si>
  <si>
    <t>札内中学校</t>
  </si>
  <si>
    <t>幕別札内中</t>
  </si>
  <si>
    <t>札内東中学校</t>
  </si>
  <si>
    <t>幕別札内東中</t>
  </si>
  <si>
    <t>忠類中学校</t>
  </si>
  <si>
    <t>幕別忠類中</t>
  </si>
  <si>
    <t>池田中学校</t>
  </si>
  <si>
    <t>池田中</t>
  </si>
  <si>
    <t>豊頃中学校</t>
  </si>
  <si>
    <t>豊頃中</t>
  </si>
  <si>
    <t>浦幌中学校</t>
  </si>
  <si>
    <t>浦幌中</t>
  </si>
  <si>
    <t>上浦幌中学校</t>
  </si>
  <si>
    <t>浦幌上浦幌中</t>
  </si>
  <si>
    <t>本別中学校</t>
  </si>
  <si>
    <t>本別中</t>
  </si>
  <si>
    <t>勇足中学校</t>
  </si>
  <si>
    <t>本別勇足中</t>
  </si>
  <si>
    <t>足寄中学校</t>
  </si>
  <si>
    <t>足寄中</t>
  </si>
  <si>
    <t>陸別中学校</t>
  </si>
  <si>
    <t>陸別中</t>
  </si>
  <si>
    <t>帯広第一中学校</t>
  </si>
  <si>
    <t>帯広第一中</t>
  </si>
  <si>
    <t>帯広第二中学校</t>
  </si>
  <si>
    <t>帯広第二中</t>
  </si>
  <si>
    <t>帯広第四中学校</t>
  </si>
  <si>
    <t>帯広第四中</t>
  </si>
  <si>
    <t>帯広第五中学校</t>
  </si>
  <si>
    <t>帯広第五中</t>
  </si>
  <si>
    <t>帯広第七中学校</t>
  </si>
  <si>
    <t>帯広第七中</t>
  </si>
  <si>
    <t>帯広第八中学校</t>
  </si>
  <si>
    <t>帯広第八中</t>
  </si>
  <si>
    <t>南町中学校</t>
  </si>
  <si>
    <t>帯広南町中</t>
  </si>
  <si>
    <t>西陵中学校</t>
  </si>
  <si>
    <t>帯広西陵中</t>
  </si>
  <si>
    <t>緑園中学校</t>
  </si>
  <si>
    <t>帯広緑園中</t>
  </si>
  <si>
    <t>翔陽中学校</t>
  </si>
  <si>
    <t>帯広翔陽中</t>
  </si>
  <si>
    <t>川西中学校</t>
  </si>
  <si>
    <t>帯広川西中</t>
  </si>
  <si>
    <t>清川中学校</t>
  </si>
  <si>
    <t>帯広清川中</t>
  </si>
  <si>
    <t>八千代中学校</t>
  </si>
  <si>
    <t>帯広八千代中</t>
  </si>
  <si>
    <t>帯広聾学校中等部</t>
  </si>
  <si>
    <t>帯広聾中</t>
  </si>
  <si>
    <t>高等学校</t>
  </si>
  <si>
    <t>登録名</t>
  </si>
  <si>
    <t>帯広柏葉高等学校</t>
  </si>
  <si>
    <t>帯広柏葉高</t>
  </si>
  <si>
    <t>十勝陸上競技協会</t>
  </si>
  <si>
    <t>十勝陸協</t>
  </si>
  <si>
    <t>帯広三条高等学校</t>
  </si>
  <si>
    <t>帯広三条高</t>
  </si>
  <si>
    <t>白樺ＡＣ</t>
  </si>
  <si>
    <t>帯広緑陽高等学校</t>
  </si>
  <si>
    <t>帯広緑陽高</t>
  </si>
  <si>
    <t>佐藤農場ＡＣ</t>
  </si>
  <si>
    <t>帯広工業高等学校</t>
  </si>
  <si>
    <t>帯広工業高</t>
  </si>
  <si>
    <t>帯広農業高等学校</t>
  </si>
  <si>
    <t>帯広農業高</t>
  </si>
  <si>
    <t>帯広畜産大学</t>
  </si>
  <si>
    <t>帯広畜産大</t>
  </si>
  <si>
    <t>帯広南商業高等学校</t>
  </si>
  <si>
    <t>帯広南商業高</t>
  </si>
  <si>
    <t>音更高等学校</t>
  </si>
  <si>
    <t>音更高</t>
  </si>
  <si>
    <t>士幌高等学校</t>
  </si>
  <si>
    <t>士幌高</t>
  </si>
  <si>
    <t>※現在はこれ以外の登録名は使えません。</t>
  </si>
  <si>
    <t>上士幌高等学校</t>
  </si>
  <si>
    <t>上士幌高</t>
  </si>
  <si>
    <t>※個人で登録している選手は「十勝陸協」と</t>
  </si>
  <si>
    <t>鹿追高等学校</t>
  </si>
  <si>
    <t>鹿追高</t>
  </si>
  <si>
    <t>　なります。（鹿追陸協以外）</t>
  </si>
  <si>
    <t>清水高等学校</t>
  </si>
  <si>
    <t>清水高</t>
  </si>
  <si>
    <t>芽室高等学校</t>
  </si>
  <si>
    <t>芽室高</t>
  </si>
  <si>
    <t>更別農業高等学校</t>
  </si>
  <si>
    <t>更別農業高</t>
  </si>
  <si>
    <t>大樹高等学校</t>
  </si>
  <si>
    <t>大樹高</t>
  </si>
  <si>
    <t>広尾高等学校</t>
  </si>
  <si>
    <t>広尾高</t>
  </si>
  <si>
    <t>幕別清陵高等学校</t>
  </si>
  <si>
    <t>幕別清陵高</t>
  </si>
  <si>
    <t>池田高等学校</t>
  </si>
  <si>
    <t>池田高</t>
  </si>
  <si>
    <t>本別高等学校</t>
  </si>
  <si>
    <t>本別高</t>
  </si>
  <si>
    <t>足寄高等学校</t>
  </si>
  <si>
    <t>足寄高</t>
  </si>
  <si>
    <t>帯広大谷高等学校</t>
  </si>
  <si>
    <t>帯広大谷高</t>
  </si>
  <si>
    <t>白樺学園高等学校</t>
  </si>
  <si>
    <t>白樺学園高</t>
  </si>
  <si>
    <t>帯広北高等学校</t>
  </si>
  <si>
    <t>帯広北高</t>
  </si>
  <si>
    <t>大会参加の際の申込には全て下記の所属名で申し込んでください。</t>
  </si>
  <si>
    <t>入力略名は所属名一覧シートを参考に入力してください。</t>
  </si>
  <si>
    <t>5000m</t>
  </si>
  <si>
    <t>15.58.31</t>
  </si>
  <si>
    <t>２種目</t>
  </si>
  <si>
    <t>中学 700</t>
  </si>
  <si>
    <t>一般1,200</t>
  </si>
  <si>
    <t>一般1,500</t>
  </si>
  <si>
    <t>高校1,000</t>
  </si>
  <si>
    <t>高校1,300</t>
  </si>
  <si>
    <t>中学1,000</t>
  </si>
  <si>
    <t>未記入は受け付けない 　注：2024年度指定番号</t>
  </si>
  <si>
    <t>男女合計金額</t>
  </si>
  <si>
    <t>カテゴリー別参加料（明細欄に記入すること）</t>
  </si>
  <si>
    <t>※このシートを先に入力してください</t>
  </si>
  <si>
    <t>※このシートは送付不要です</t>
  </si>
  <si>
    <t>十勝ＡＣ</t>
  </si>
  <si>
    <t>帯広大空学園</t>
  </si>
  <si>
    <r>
      <t>一般</t>
    </r>
    <r>
      <rPr>
        <sz val="10"/>
        <rFont val="ＭＳ ゴシック"/>
        <family val="3"/>
      </rPr>
      <t>（2023年度 登録団体）</t>
    </r>
  </si>
  <si>
    <t>参加料はカテゴリー別に各チームで入力すること</t>
  </si>
  <si>
    <t>（管内選手でナンバーが未交付の場合は"なし"と記入）</t>
  </si>
  <si>
    <t>一般高校男子</t>
  </si>
  <si>
    <t>一般高校女子</t>
  </si>
  <si>
    <t>ﾁｰﾑ</t>
  </si>
  <si>
    <t>A</t>
  </si>
  <si>
    <t>B</t>
  </si>
  <si>
    <t>十勝　花子</t>
  </si>
  <si>
    <t>ﾄｶﾁ ﾊﾅｺ</t>
  </si>
  <si>
    <t>12.34</t>
  </si>
  <si>
    <t>走幅跳</t>
  </si>
  <si>
    <t>4.12</t>
  </si>
  <si>
    <t>C</t>
  </si>
  <si>
    <t>D</t>
  </si>
  <si>
    <t>E</t>
  </si>
  <si>
    <t>F</t>
  </si>
  <si>
    <t>G</t>
  </si>
  <si>
    <t>H</t>
  </si>
  <si>
    <t>一般2,000</t>
  </si>
  <si>
    <t>高校1,500</t>
  </si>
  <si>
    <t>走高跳</t>
  </si>
  <si>
    <t>棒高跳</t>
  </si>
  <si>
    <t>走幅跳</t>
  </si>
  <si>
    <t>砲丸投⑦</t>
  </si>
  <si>
    <t>砲丸投⑥</t>
  </si>
  <si>
    <t>円盤投②</t>
  </si>
  <si>
    <t>円盤投1.75</t>
  </si>
  <si>
    <t>やり投</t>
  </si>
  <si>
    <t>ﾊﾝﾏｰ投⑦</t>
  </si>
  <si>
    <t>ﾊﾝﾏｰ投⑥</t>
  </si>
  <si>
    <t>砲丸投④</t>
  </si>
  <si>
    <t>円盤投①</t>
  </si>
  <si>
    <t>ﾊﾝﾏｰ投④</t>
  </si>
  <si>
    <t>4×100mR</t>
  </si>
  <si>
    <t>リレー参加の場合A、複数の場合はチームごとにB,C・・・</t>
  </si>
  <si>
    <t>記録</t>
  </si>
  <si>
    <t>4×400mR</t>
  </si>
  <si>
    <t>4×400mR</t>
  </si>
  <si>
    <t>ﾘﾚｰの記録は先頭の1人のみ入力</t>
  </si>
  <si>
    <t>　ﾘﾚｰAチームはA、以下B,C・・・</t>
  </si>
  <si>
    <t>28.363.5</t>
  </si>
  <si>
    <t>（８）リレー競技</t>
  </si>
  <si>
    <t>参加の場合は参加する選手すべての行にチーム名を入力すること。チーム名はA、B、C　…　４名以上入していないと認識されません</t>
  </si>
  <si>
    <t>サーキット第３戦</t>
  </si>
  <si>
    <t>（管外選手は所属陸協番号※当日持参）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</si>
</sst>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"/>
    <numFmt numFmtId="184" formatCode="mmm\-yyyy"/>
    <numFmt numFmtId="185" formatCode="\+#,##0.0;\-#,##0.0;&quot;±&quot;0.0"/>
    <numFmt numFmtId="186" formatCode="0.00_ "/>
    <numFmt numFmtId="187" formatCode="#,##0_ ;[Red]\-#,##0\ "/>
    <numFmt numFmtId="188" formatCode="#,##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ゴシック"/>
      <family val="3"/>
    </font>
    <font>
      <sz val="20"/>
      <color indexed="10"/>
      <name val="ＭＳ ゴシック"/>
      <family val="3"/>
    </font>
    <font>
      <sz val="6"/>
      <name val="ＭＳ 明朝"/>
      <family val="1"/>
    </font>
    <font>
      <b/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0"/>
      <color indexed="9"/>
      <name val="ＭＳ ゴシック"/>
      <family val="3"/>
    </font>
    <font>
      <u val="single"/>
      <sz val="12"/>
      <color indexed="12"/>
      <name val="ＭＳ 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8"/>
      <name val="ＭＳ ゴシック"/>
      <family val="3"/>
    </font>
    <font>
      <b/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b/>
      <sz val="13"/>
      <color indexed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6"/>
      <name val="ＭＳ ゴシック"/>
      <family val="3"/>
    </font>
    <font>
      <b/>
      <sz val="12"/>
      <color indexed="60"/>
      <name val="ＭＳ ゴシック"/>
      <family val="3"/>
    </font>
    <font>
      <sz val="12"/>
      <color indexed="10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ゴシック"/>
      <family val="3"/>
    </font>
    <font>
      <b/>
      <sz val="10"/>
      <color indexed="10"/>
      <name val="ＭＳ ゴシック"/>
      <family val="3"/>
    </font>
    <font>
      <b/>
      <sz val="12"/>
      <color indexed="10"/>
      <name val="ＭＳ ゴシック"/>
      <family val="3"/>
    </font>
    <font>
      <sz val="12"/>
      <name val="ＭＳ 明朝"/>
      <family val="1"/>
    </font>
    <font>
      <b/>
      <sz val="11"/>
      <color indexed="10"/>
      <name val="ＭＳ 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b/>
      <sz val="12"/>
      <name val="ＭＳ ゴシック"/>
      <family val="3"/>
    </font>
    <font>
      <sz val="9"/>
      <color indexed="10"/>
      <name val="ＭＳ ゴシック"/>
      <family val="3"/>
    </font>
    <font>
      <sz val="13"/>
      <name val="ＭＳ Ｐゴシック"/>
      <family val="3"/>
    </font>
    <font>
      <b/>
      <sz val="10"/>
      <color indexed="9"/>
      <name val="ＭＳ ゴシック"/>
      <family val="3"/>
    </font>
    <font>
      <sz val="9"/>
      <color indexed="10"/>
      <name val="ＭＳ Ｐゴシック"/>
      <family val="3"/>
    </font>
    <font>
      <b/>
      <sz val="11"/>
      <name val="ＭＳ ゴシック"/>
      <family val="3"/>
    </font>
    <font>
      <sz val="16"/>
      <color indexed="9"/>
      <name val="ＭＳ ゴシック"/>
      <family val="3"/>
    </font>
    <font>
      <sz val="6"/>
      <name val="ＭＳ 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0"/>
      <color rgb="FFFF0000"/>
      <name val="ＭＳ Ｐゴシック"/>
      <family val="3"/>
    </font>
    <font>
      <sz val="10"/>
      <color rgb="FFFF0000"/>
      <name val="ＭＳ Ｐゴシック"/>
      <family val="3"/>
    </font>
    <font>
      <b/>
      <sz val="12"/>
      <color rgb="FFFF0000"/>
      <name val="ＭＳ ゴシック"/>
      <family val="3"/>
    </font>
    <font>
      <b/>
      <sz val="14"/>
      <color rgb="FFFF0000"/>
      <name val="ＭＳ Ｐゴシック"/>
      <family val="3"/>
    </font>
    <font>
      <sz val="10"/>
      <color rgb="FFFF0000"/>
      <name val="ＭＳ ゴシック"/>
      <family val="3"/>
    </font>
    <font>
      <sz val="10"/>
      <color theme="0"/>
      <name val="ＭＳ Ｐゴシック"/>
      <family val="3"/>
    </font>
    <font>
      <sz val="16"/>
      <color theme="0"/>
      <name val="ＭＳ ゴシック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thin"/>
      <right style="hair"/>
      <top style="double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medium"/>
      <bottom style="hair"/>
    </border>
    <border>
      <left style="thin"/>
      <right style="hair"/>
      <top>
        <color indexed="63"/>
      </top>
      <bottom style="medium"/>
    </border>
    <border>
      <left style="hair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medium"/>
      <top style="thin"/>
      <bottom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 style="medium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5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0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15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68" fillId="23" borderId="1" applyNumberFormat="0" applyAlignment="0" applyProtection="0"/>
    <xf numFmtId="0" fontId="69" fillId="24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70" fillId="0" borderId="3" applyNumberFormat="0" applyFill="0" applyAlignment="0" applyProtection="0"/>
    <xf numFmtId="0" fontId="38" fillId="26" borderId="0" applyNumberFormat="0" applyBorder="0" applyAlignment="0" applyProtection="0"/>
    <xf numFmtId="0" fontId="71" fillId="27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9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7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28" borderId="4" applyNumberFormat="0" applyAlignment="0" applyProtection="0"/>
    <xf numFmtId="0" fontId="77" fillId="29" borderId="0" applyNumberFormat="0" applyBorder="0" applyAlignment="0" applyProtection="0"/>
  </cellStyleXfs>
  <cellXfs count="2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15" fillId="13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23" fillId="10" borderId="11" xfId="0" applyNumberFormat="1" applyFont="1" applyFill="1" applyBorder="1" applyAlignment="1">
      <alignment horizontal="center" vertical="center" shrinkToFit="1"/>
    </xf>
    <xf numFmtId="49" fontId="23" fillId="30" borderId="11" xfId="0" applyNumberFormat="1" applyFont="1" applyFill="1" applyBorder="1" applyAlignment="1">
      <alignment horizontal="center" vertical="center" shrinkToFit="1"/>
    </xf>
    <xf numFmtId="0" fontId="22" fillId="31" borderId="10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3" xfId="0" applyFont="1" applyFill="1" applyBorder="1" applyAlignment="1">
      <alignment vertical="center"/>
    </xf>
    <xf numFmtId="49" fontId="5" fillId="31" borderId="10" xfId="0" applyNumberFormat="1" applyFont="1" applyFill="1" applyBorder="1" applyAlignment="1">
      <alignment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 shrinkToFit="1"/>
    </xf>
    <xf numFmtId="0" fontId="23" fillId="8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5" fillId="27" borderId="1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176" fontId="5" fillId="32" borderId="10" xfId="0" applyNumberFormat="1" applyFont="1" applyFill="1" applyBorder="1" applyAlignment="1">
      <alignment vertical="center"/>
    </xf>
    <xf numFmtId="0" fontId="18" fillId="0" borderId="0" xfId="0" applyFont="1" applyAlignment="1" applyProtection="1">
      <alignment horizontal="left" vertical="center"/>
      <protection hidden="1"/>
    </xf>
    <xf numFmtId="0" fontId="23" fillId="10" borderId="1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19" fillId="0" borderId="0" xfId="0" applyFont="1" applyAlignment="1" applyProtection="1">
      <alignment horizontal="center" vertical="center"/>
      <protection hidden="1"/>
    </xf>
    <xf numFmtId="0" fontId="12" fillId="0" borderId="17" xfId="0" applyFont="1" applyFill="1" applyBorder="1" applyAlignment="1" applyProtection="1">
      <alignment horizontal="center" vertical="center"/>
      <protection hidden="1"/>
    </xf>
    <xf numFmtId="0" fontId="12" fillId="0" borderId="18" xfId="0" applyFont="1" applyFill="1" applyBorder="1" applyAlignment="1" applyProtection="1">
      <alignment horizontal="center" vertical="center"/>
      <protection hidden="1"/>
    </xf>
    <xf numFmtId="0" fontId="12" fillId="0" borderId="19" xfId="0" applyFont="1" applyFill="1" applyBorder="1" applyAlignment="1" applyProtection="1">
      <alignment horizontal="center" vertical="center"/>
      <protection hidden="1"/>
    </xf>
    <xf numFmtId="0" fontId="12" fillId="0" borderId="20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21" xfId="0" applyFont="1" applyBorder="1" applyAlignment="1" applyProtection="1">
      <alignment horizontal="center" vertical="center"/>
      <protection hidden="1"/>
    </xf>
    <xf numFmtId="0" fontId="23" fillId="30" borderId="16" xfId="0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2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5" fillId="0" borderId="0" xfId="0" applyFont="1" applyBorder="1" applyAlignment="1" applyProtection="1">
      <alignment horizontal="center" vertical="top"/>
      <protection hidden="1"/>
    </xf>
    <xf numFmtId="0" fontId="35" fillId="0" borderId="0" xfId="0" applyFont="1" applyBorder="1" applyAlignment="1">
      <alignment horizontal="center" vertical="top"/>
    </xf>
    <xf numFmtId="187" fontId="5" fillId="27" borderId="10" xfId="49" applyNumberFormat="1" applyFont="1" applyFill="1" applyBorder="1" applyAlignment="1" applyProtection="1">
      <alignment vertical="center"/>
      <protection hidden="1"/>
    </xf>
    <xf numFmtId="0" fontId="12" fillId="0" borderId="23" xfId="0" applyFont="1" applyBorder="1" applyAlignment="1" applyProtection="1">
      <alignment horizontal="center"/>
      <protection hidden="1"/>
    </xf>
    <xf numFmtId="0" fontId="24" fillId="0" borderId="0" xfId="0" applyFont="1" applyAlignment="1" applyProtection="1">
      <alignment/>
      <protection hidden="1"/>
    </xf>
    <xf numFmtId="0" fontId="23" fillId="4" borderId="10" xfId="0" applyFont="1" applyFill="1" applyBorder="1" applyAlignment="1" applyProtection="1">
      <alignment horizontal="center" vertical="center"/>
      <protection hidden="1"/>
    </xf>
    <xf numFmtId="0" fontId="23" fillId="4" borderId="10" xfId="0" applyFont="1" applyFill="1" applyBorder="1" applyAlignment="1" applyProtection="1">
      <alignment horizontal="center" vertical="center" shrinkToFit="1"/>
      <protection hidden="1"/>
    </xf>
    <xf numFmtId="0" fontId="24" fillId="0" borderId="15" xfId="0" applyFont="1" applyFill="1" applyBorder="1" applyAlignment="1" applyProtection="1">
      <alignment horizontal="center" vertical="center"/>
      <protection hidden="1"/>
    </xf>
    <xf numFmtId="0" fontId="24" fillId="0" borderId="21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left" vertical="center"/>
    </xf>
    <xf numFmtId="0" fontId="23" fillId="8" borderId="10" xfId="0" applyFont="1" applyFill="1" applyBorder="1" applyAlignment="1" applyProtection="1">
      <alignment horizontal="center" vertical="center" shrinkToFit="1"/>
      <protection hidden="1"/>
    </xf>
    <xf numFmtId="49" fontId="23" fillId="8" borderId="10" xfId="0" applyNumberFormat="1" applyFont="1" applyFill="1" applyBorder="1" applyAlignment="1" applyProtection="1">
      <alignment horizontal="center" vertical="center" shrinkToFit="1"/>
      <protection hidden="1"/>
    </xf>
    <xf numFmtId="0" fontId="23" fillId="32" borderId="10" xfId="0" applyFont="1" applyFill="1" applyBorder="1" applyAlignment="1" applyProtection="1">
      <alignment horizontal="center" vertical="center" shrinkToFit="1"/>
      <protection hidden="1"/>
    </xf>
    <xf numFmtId="49" fontId="23" fillId="32" borderId="10" xfId="0" applyNumberFormat="1" applyFont="1" applyFill="1" applyBorder="1" applyAlignment="1" applyProtection="1">
      <alignment horizontal="center" vertical="center" shrinkToFit="1"/>
      <protection hidden="1"/>
    </xf>
    <xf numFmtId="0" fontId="22" fillId="27" borderId="10" xfId="0" applyFont="1" applyFill="1" applyBorder="1" applyAlignment="1" applyProtection="1">
      <alignment horizontal="center" vertical="center"/>
      <protection hidden="1"/>
    </xf>
    <xf numFmtId="0" fontId="5" fillId="27" borderId="10" xfId="0" applyFont="1" applyFill="1" applyBorder="1" applyAlignment="1" applyProtection="1">
      <alignment horizontal="center" vertical="center"/>
      <protection hidden="1"/>
    </xf>
    <xf numFmtId="49" fontId="5" fillId="27" borderId="10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0" fontId="33" fillId="33" borderId="24" xfId="0" applyFont="1" applyFill="1" applyBorder="1" applyAlignment="1">
      <alignment vertical="center"/>
    </xf>
    <xf numFmtId="187" fontId="33" fillId="33" borderId="25" xfId="49" applyNumberFormat="1" applyFont="1" applyFill="1" applyBorder="1" applyAlignment="1">
      <alignment horizontal="right" vertical="center"/>
    </xf>
    <xf numFmtId="0" fontId="24" fillId="0" borderId="14" xfId="0" applyFont="1" applyFill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4" fillId="0" borderId="26" xfId="0" applyFont="1" applyFill="1" applyBorder="1" applyAlignment="1" applyProtection="1">
      <alignment horizontal="right" vertical="center" indent="1"/>
      <protection hidden="1" locked="0"/>
    </xf>
    <xf numFmtId="0" fontId="24" fillId="0" borderId="26" xfId="0" applyFont="1" applyFill="1" applyBorder="1" applyAlignment="1" applyProtection="1">
      <alignment horizontal="right" vertical="center" indent="1" shrinkToFit="1"/>
      <protection hidden="1" locked="0"/>
    </xf>
    <xf numFmtId="0" fontId="24" fillId="0" borderId="27" xfId="0" applyFont="1" applyFill="1" applyBorder="1" applyAlignment="1" applyProtection="1">
      <alignment horizontal="right" vertical="center" indent="1"/>
      <protection hidden="1" locked="0"/>
    </xf>
    <xf numFmtId="0" fontId="24" fillId="0" borderId="26" xfId="0" applyFont="1" applyBorder="1" applyAlignment="1" applyProtection="1">
      <alignment horizontal="right" vertical="center" indent="1"/>
      <protection hidden="1" locked="0"/>
    </xf>
    <xf numFmtId="0" fontId="24" fillId="0" borderId="27" xfId="0" applyFont="1" applyBorder="1" applyAlignment="1" applyProtection="1">
      <alignment horizontal="right" vertical="center" indent="1"/>
      <protection hidden="1" locked="0"/>
    </xf>
    <xf numFmtId="0" fontId="34" fillId="0" borderId="0" xfId="0" applyFont="1" applyBorder="1" applyAlignment="1">
      <alignment horizontal="right" vertical="center"/>
    </xf>
    <xf numFmtId="0" fontId="32" fillId="4" borderId="10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>
      <alignment/>
    </xf>
    <xf numFmtId="0" fontId="2" fillId="0" borderId="0" xfId="0" applyFont="1" applyAlignment="1">
      <alignment horizontal="left" vertical="center" inden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horizontal="distributed" vertical="center"/>
    </xf>
    <xf numFmtId="0" fontId="2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19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5" fillId="31" borderId="10" xfId="0" applyFont="1" applyFill="1" applyBorder="1" applyAlignment="1">
      <alignment horizontal="center" vertical="center"/>
    </xf>
    <xf numFmtId="0" fontId="24" fillId="0" borderId="28" xfId="0" applyFont="1" applyFill="1" applyBorder="1" applyAlignment="1" applyProtection="1">
      <alignment horizontal="right" vertical="center" indent="1"/>
      <protection locked="0"/>
    </xf>
    <xf numFmtId="0" fontId="24" fillId="0" borderId="29" xfId="0" applyFont="1" applyFill="1" applyBorder="1" applyAlignment="1" applyProtection="1">
      <alignment horizontal="right" vertical="center" indent="1"/>
      <protection locked="0"/>
    </xf>
    <xf numFmtId="0" fontId="24" fillId="0" borderId="26" xfId="0" applyFont="1" applyFill="1" applyBorder="1" applyAlignment="1" applyProtection="1">
      <alignment horizontal="right" vertical="center" indent="1"/>
      <protection locked="0"/>
    </xf>
    <xf numFmtId="0" fontId="24" fillId="0" borderId="26" xfId="0" applyFont="1" applyFill="1" applyBorder="1" applyAlignment="1" applyProtection="1">
      <alignment horizontal="right" vertical="center" indent="1" shrinkToFit="1"/>
      <protection locked="0"/>
    </xf>
    <xf numFmtId="0" fontId="24" fillId="0" borderId="28" xfId="0" applyFont="1" applyBorder="1" applyAlignment="1" applyProtection="1">
      <alignment horizontal="right" vertical="center" indent="1"/>
      <protection locked="0"/>
    </xf>
    <xf numFmtId="0" fontId="24" fillId="0" borderId="26" xfId="0" applyFont="1" applyBorder="1" applyAlignment="1" applyProtection="1">
      <alignment horizontal="right" vertical="center" indent="1" shrinkToFit="1"/>
      <protection locked="0"/>
    </xf>
    <xf numFmtId="0" fontId="24" fillId="0" borderId="26" xfId="0" applyFont="1" applyBorder="1" applyAlignment="1" applyProtection="1">
      <alignment horizontal="right" vertical="center" indent="1"/>
      <protection locked="0"/>
    </xf>
    <xf numFmtId="0" fontId="41" fillId="0" borderId="0" xfId="0" applyFont="1" applyAlignment="1">
      <alignment vertical="center"/>
    </xf>
    <xf numFmtId="0" fontId="42" fillId="32" borderId="10" xfId="0" applyFont="1" applyFill="1" applyBorder="1" applyAlignment="1">
      <alignment horizontal="center" vertical="center"/>
    </xf>
    <xf numFmtId="0" fontId="24" fillId="0" borderId="29" xfId="0" applyFont="1" applyBorder="1" applyAlignment="1" applyProtection="1">
      <alignment horizontal="right" vertical="center" indent="1"/>
      <protection locked="0"/>
    </xf>
    <xf numFmtId="0" fontId="3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176" fontId="2" fillId="0" borderId="30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3" fillId="0" borderId="3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19" fillId="32" borderId="10" xfId="0" applyFont="1" applyFill="1" applyBorder="1" applyAlignment="1">
      <alignment horizontal="center" vertical="center"/>
    </xf>
    <xf numFmtId="0" fontId="12" fillId="0" borderId="10" xfId="0" applyFont="1" applyBorder="1" applyAlignment="1" applyProtection="1">
      <alignment horizontal="left" vertical="center" indent="1"/>
      <protection locked="0"/>
    </xf>
    <xf numFmtId="49" fontId="12" fillId="0" borderId="10" xfId="0" applyNumberFormat="1" applyFont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vertical="center"/>
    </xf>
    <xf numFmtId="0" fontId="41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horizontal="left" vertical="center" indent="1"/>
    </xf>
    <xf numFmtId="0" fontId="4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31" borderId="10" xfId="0" applyFont="1" applyFill="1" applyBorder="1" applyAlignment="1" applyProtection="1">
      <alignment vertical="center"/>
      <protection hidden="1" locked="0"/>
    </xf>
    <xf numFmtId="0" fontId="33" fillId="33" borderId="31" xfId="0" applyFont="1" applyFill="1" applyBorder="1" applyAlignment="1">
      <alignment horizontal="center" vertical="center"/>
    </xf>
    <xf numFmtId="0" fontId="33" fillId="33" borderId="25" xfId="0" applyFont="1" applyFill="1" applyBorder="1" applyAlignment="1">
      <alignment horizontal="center" vertical="center"/>
    </xf>
    <xf numFmtId="38" fontId="33" fillId="31" borderId="25" xfId="49" applyFont="1" applyFill="1" applyBorder="1" applyAlignment="1" applyProtection="1">
      <alignment horizontal="center" vertical="center"/>
      <protection locked="0"/>
    </xf>
    <xf numFmtId="0" fontId="33" fillId="33" borderId="25" xfId="0" applyFont="1" applyFill="1" applyBorder="1" applyAlignment="1">
      <alignment vertical="center"/>
    </xf>
    <xf numFmtId="0" fontId="33" fillId="33" borderId="16" xfId="0" applyFont="1" applyFill="1" applyBorder="1" applyAlignment="1">
      <alignment horizontal="center" vertical="center"/>
    </xf>
    <xf numFmtId="176" fontId="33" fillId="33" borderId="32" xfId="0" applyNumberFormat="1" applyFont="1" applyFill="1" applyBorder="1" applyAlignment="1">
      <alignment vertical="center"/>
    </xf>
    <xf numFmtId="0" fontId="33" fillId="33" borderId="32" xfId="0" applyFont="1" applyFill="1" applyBorder="1" applyAlignment="1">
      <alignment horizontal="center" vertical="center"/>
    </xf>
    <xf numFmtId="38" fontId="33" fillId="31" borderId="32" xfId="49" applyFont="1" applyFill="1" applyBorder="1" applyAlignment="1" applyProtection="1">
      <alignment horizontal="center" vertical="center"/>
      <protection locked="0"/>
    </xf>
    <xf numFmtId="0" fontId="33" fillId="33" borderId="32" xfId="0" applyFont="1" applyFill="1" applyBorder="1" applyAlignment="1">
      <alignment vertical="center"/>
    </xf>
    <xf numFmtId="187" fontId="33" fillId="33" borderId="32" xfId="49" applyNumberFormat="1" applyFont="1" applyFill="1" applyBorder="1" applyAlignment="1">
      <alignment horizontal="right" vertical="center"/>
    </xf>
    <xf numFmtId="0" fontId="33" fillId="33" borderId="33" xfId="0" applyFont="1" applyFill="1" applyBorder="1" applyAlignment="1">
      <alignment vertical="center"/>
    </xf>
    <xf numFmtId="0" fontId="33" fillId="35" borderId="16" xfId="0" applyFont="1" applyFill="1" applyBorder="1" applyAlignment="1">
      <alignment horizontal="center" vertical="center"/>
    </xf>
    <xf numFmtId="176" fontId="33" fillId="35" borderId="32" xfId="0" applyNumberFormat="1" applyFont="1" applyFill="1" applyBorder="1" applyAlignment="1">
      <alignment vertical="center"/>
    </xf>
    <xf numFmtId="0" fontId="33" fillId="35" borderId="32" xfId="0" applyFont="1" applyFill="1" applyBorder="1" applyAlignment="1">
      <alignment horizontal="center" vertical="center"/>
    </xf>
    <xf numFmtId="0" fontId="33" fillId="35" borderId="32" xfId="0" applyFont="1" applyFill="1" applyBorder="1" applyAlignment="1">
      <alignment vertical="center"/>
    </xf>
    <xf numFmtId="187" fontId="33" fillId="35" borderId="32" xfId="49" applyNumberFormat="1" applyFont="1" applyFill="1" applyBorder="1" applyAlignment="1">
      <alignment horizontal="right" vertical="center"/>
    </xf>
    <xf numFmtId="0" fontId="33" fillId="35" borderId="33" xfId="0" applyFont="1" applyFill="1" applyBorder="1" applyAlignment="1">
      <alignment vertical="center"/>
    </xf>
    <xf numFmtId="0" fontId="33" fillId="35" borderId="25" xfId="0" applyFont="1" applyFill="1" applyBorder="1" applyAlignment="1">
      <alignment vertical="center"/>
    </xf>
    <xf numFmtId="187" fontId="33" fillId="35" borderId="25" xfId="49" applyNumberFormat="1" applyFont="1" applyFill="1" applyBorder="1" applyAlignment="1">
      <alignment horizontal="right" vertical="center"/>
    </xf>
    <xf numFmtId="0" fontId="33" fillId="35" borderId="24" xfId="0" applyFont="1" applyFill="1" applyBorder="1" applyAlignment="1">
      <alignment vertical="center"/>
    </xf>
    <xf numFmtId="0" fontId="33" fillId="35" borderId="31" xfId="0" applyFont="1" applyFill="1" applyBorder="1" applyAlignment="1">
      <alignment horizontal="center" vertical="center"/>
    </xf>
    <xf numFmtId="0" fontId="33" fillId="35" borderId="25" xfId="0" applyFont="1" applyFill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3" fillId="35" borderId="10" xfId="0" applyFont="1" applyFill="1" applyBorder="1" applyAlignment="1" applyProtection="1">
      <alignment horizontal="center" vertical="center"/>
      <protection hidden="1"/>
    </xf>
    <xf numFmtId="0" fontId="23" fillId="35" borderId="10" xfId="0" applyFont="1" applyFill="1" applyBorder="1" applyAlignment="1" applyProtection="1">
      <alignment horizontal="center" vertical="center" shrinkToFit="1"/>
      <protection hidden="1"/>
    </xf>
    <xf numFmtId="0" fontId="32" fillId="35" borderId="10" xfId="0" applyFont="1" applyFill="1" applyBorder="1" applyAlignment="1" applyProtection="1">
      <alignment horizontal="center" vertical="center"/>
      <protection hidden="1"/>
    </xf>
    <xf numFmtId="187" fontId="78" fillId="27" borderId="10" xfId="49" applyNumberFormat="1" applyFont="1" applyFill="1" applyBorder="1" applyAlignment="1" applyProtection="1">
      <alignment vertical="center"/>
      <protection hidden="1"/>
    </xf>
    <xf numFmtId="0" fontId="78" fillId="27" borderId="10" xfId="0" applyFont="1" applyFill="1" applyBorder="1" applyAlignment="1" applyProtection="1">
      <alignment vertical="center"/>
      <protection hidden="1"/>
    </xf>
    <xf numFmtId="0" fontId="78" fillId="27" borderId="10" xfId="0" applyFont="1" applyFill="1" applyBorder="1" applyAlignment="1" applyProtection="1">
      <alignment horizontal="center" vertical="center"/>
      <protection hidden="1"/>
    </xf>
    <xf numFmtId="49" fontId="78" fillId="27" borderId="10" xfId="0" applyNumberFormat="1" applyFont="1" applyFill="1" applyBorder="1" applyAlignment="1" applyProtection="1">
      <alignment horizontal="right" vertical="center"/>
      <protection hidden="1"/>
    </xf>
    <xf numFmtId="0" fontId="79" fillId="0" borderId="10" xfId="0" applyFont="1" applyFill="1" applyBorder="1" applyAlignment="1" applyProtection="1">
      <alignment vertical="center"/>
      <protection locked="0"/>
    </xf>
    <xf numFmtId="0" fontId="79" fillId="31" borderId="10" xfId="0" applyFont="1" applyFill="1" applyBorder="1" applyAlignment="1" applyProtection="1">
      <alignment vertical="center"/>
      <protection hidden="1" locked="0"/>
    </xf>
    <xf numFmtId="0" fontId="79" fillId="0" borderId="10" xfId="0" applyFont="1" applyFill="1" applyBorder="1" applyAlignment="1" applyProtection="1">
      <alignment horizontal="center" vertical="center"/>
      <protection locked="0"/>
    </xf>
    <xf numFmtId="0" fontId="78" fillId="0" borderId="10" xfId="0" applyFont="1" applyFill="1" applyBorder="1" applyAlignment="1" applyProtection="1">
      <alignment vertical="center"/>
      <protection locked="0"/>
    </xf>
    <xf numFmtId="186" fontId="79" fillId="0" borderId="10" xfId="0" applyNumberFormat="1" applyFont="1" applyFill="1" applyBorder="1" applyAlignment="1" applyProtection="1">
      <alignment horizontal="right" vertical="center"/>
      <protection locked="0"/>
    </xf>
    <xf numFmtId="49" fontId="79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vertical="center"/>
    </xf>
    <xf numFmtId="176" fontId="78" fillId="32" borderId="10" xfId="0" applyNumberFormat="1" applyFont="1" applyFill="1" applyBorder="1" applyAlignment="1">
      <alignment vertical="center"/>
    </xf>
    <xf numFmtId="0" fontId="80" fillId="0" borderId="0" xfId="0" applyFont="1" applyAlignment="1">
      <alignment horizontal="left" vertical="center" indent="1"/>
    </xf>
    <xf numFmtId="0" fontId="81" fillId="0" borderId="0" xfId="0" applyFont="1" applyAlignment="1" applyProtection="1">
      <alignment horizontal="left" vertical="center"/>
      <protection hidden="1"/>
    </xf>
    <xf numFmtId="176" fontId="33" fillId="33" borderId="38" xfId="0" applyNumberFormat="1" applyFont="1" applyFill="1" applyBorder="1" applyAlignment="1">
      <alignment vertical="center"/>
    </xf>
    <xf numFmtId="0" fontId="33" fillId="33" borderId="22" xfId="0" applyFont="1" applyFill="1" applyBorder="1" applyAlignment="1">
      <alignment horizontal="center" vertical="center"/>
    </xf>
    <xf numFmtId="176" fontId="33" fillId="33" borderId="12" xfId="0" applyNumberFormat="1" applyFont="1" applyFill="1" applyBorder="1" applyAlignment="1">
      <alignment vertical="center"/>
    </xf>
    <xf numFmtId="0" fontId="33" fillId="33" borderId="39" xfId="0" applyFont="1" applyFill="1" applyBorder="1" applyAlignment="1">
      <alignment horizontal="center" vertical="center"/>
    </xf>
    <xf numFmtId="38" fontId="33" fillId="31" borderId="39" xfId="49" applyFont="1" applyFill="1" applyBorder="1" applyAlignment="1" applyProtection="1">
      <alignment horizontal="center" vertical="center"/>
      <protection locked="0"/>
    </xf>
    <xf numFmtId="0" fontId="33" fillId="33" borderId="39" xfId="0" applyFont="1" applyFill="1" applyBorder="1" applyAlignment="1">
      <alignment vertical="center"/>
    </xf>
    <xf numFmtId="187" fontId="33" fillId="33" borderId="39" xfId="49" applyNumberFormat="1" applyFont="1" applyFill="1" applyBorder="1" applyAlignment="1">
      <alignment horizontal="right" vertical="center"/>
    </xf>
    <xf numFmtId="0" fontId="33" fillId="33" borderId="40" xfId="0" applyFont="1" applyFill="1" applyBorder="1" applyAlignment="1">
      <alignment vertical="center"/>
    </xf>
    <xf numFmtId="187" fontId="33" fillId="33" borderId="41" xfId="49" applyNumberFormat="1" applyFont="1" applyFill="1" applyBorder="1" applyAlignment="1">
      <alignment horizontal="right" vertical="center"/>
    </xf>
    <xf numFmtId="176" fontId="33" fillId="35" borderId="38" xfId="0" applyNumberFormat="1" applyFont="1" applyFill="1" applyBorder="1" applyAlignment="1">
      <alignment vertical="center"/>
    </xf>
    <xf numFmtId="0" fontId="33" fillId="35" borderId="22" xfId="0" applyFont="1" applyFill="1" applyBorder="1" applyAlignment="1">
      <alignment horizontal="center" vertical="center"/>
    </xf>
    <xf numFmtId="176" fontId="33" fillId="35" borderId="12" xfId="0" applyNumberFormat="1" applyFont="1" applyFill="1" applyBorder="1" applyAlignment="1">
      <alignment vertical="center"/>
    </xf>
    <xf numFmtId="0" fontId="33" fillId="35" borderId="39" xfId="0" applyFont="1" applyFill="1" applyBorder="1" applyAlignment="1">
      <alignment horizontal="center" vertical="center"/>
    </xf>
    <xf numFmtId="0" fontId="33" fillId="35" borderId="39" xfId="0" applyFont="1" applyFill="1" applyBorder="1" applyAlignment="1">
      <alignment vertical="center"/>
    </xf>
    <xf numFmtId="187" fontId="33" fillId="35" borderId="39" xfId="49" applyNumberFormat="1" applyFont="1" applyFill="1" applyBorder="1" applyAlignment="1">
      <alignment horizontal="right" vertical="center"/>
    </xf>
    <xf numFmtId="0" fontId="33" fillId="35" borderId="40" xfId="0" applyFont="1" applyFill="1" applyBorder="1" applyAlignment="1">
      <alignment vertical="center"/>
    </xf>
    <xf numFmtId="0" fontId="47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42" xfId="0" applyFont="1" applyBorder="1" applyAlignment="1">
      <alignment vertical="center"/>
    </xf>
    <xf numFmtId="0" fontId="24" fillId="0" borderId="43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left" vertical="center" indent="1"/>
      <protection locked="0"/>
    </xf>
    <xf numFmtId="0" fontId="83" fillId="0" borderId="0" xfId="0" applyFont="1" applyFill="1" applyAlignment="1">
      <alignment vertical="center"/>
    </xf>
    <xf numFmtId="0" fontId="24" fillId="0" borderId="0" xfId="0" applyFont="1" applyAlignment="1" applyProtection="1">
      <alignment horizontal="left" vertical="center"/>
      <protection hidden="1"/>
    </xf>
    <xf numFmtId="0" fontId="79" fillId="0" borderId="0" xfId="0" applyFont="1" applyAlignment="1">
      <alignment vertical="center"/>
    </xf>
    <xf numFmtId="187" fontId="45" fillId="0" borderId="0" xfId="49" applyNumberFormat="1" applyFont="1" applyBorder="1" applyAlignment="1">
      <alignment vertical="center"/>
    </xf>
    <xf numFmtId="0" fontId="32" fillId="34" borderId="12" xfId="0" applyFont="1" applyFill="1" applyBorder="1" applyAlignment="1">
      <alignment horizontal="center" vertical="center"/>
    </xf>
    <xf numFmtId="0" fontId="32" fillId="34" borderId="45" xfId="0" applyFont="1" applyFill="1" applyBorder="1" applyAlignment="1">
      <alignment horizontal="center" vertical="center"/>
    </xf>
    <xf numFmtId="0" fontId="48" fillId="34" borderId="3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32" fillId="36" borderId="39" xfId="0" applyFont="1" applyFill="1" applyBorder="1" applyAlignment="1">
      <alignment horizontal="center" vertical="center"/>
    </xf>
    <xf numFmtId="0" fontId="48" fillId="36" borderId="45" xfId="0" applyFont="1" applyFill="1" applyBorder="1" applyAlignment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9" fillId="0" borderId="53" xfId="0" applyFont="1" applyFill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left" vertical="center" wrapText="1"/>
    </xf>
    <xf numFmtId="0" fontId="30" fillId="31" borderId="0" xfId="0" applyFont="1" applyFill="1" applyAlignment="1">
      <alignment horizontal="left" vertical="top" wrapText="1"/>
    </xf>
    <xf numFmtId="0" fontId="25" fillId="0" borderId="54" xfId="0" applyFont="1" applyBorder="1" applyAlignment="1">
      <alignment horizontal="left" vertical="center" wrapText="1" indent="2"/>
    </xf>
    <xf numFmtId="0" fontId="25" fillId="0" borderId="55" xfId="0" applyFont="1" applyBorder="1" applyAlignment="1">
      <alignment horizontal="left" vertical="center" wrapText="1" indent="2"/>
    </xf>
    <xf numFmtId="0" fontId="25" fillId="0" borderId="56" xfId="0" applyFont="1" applyBorder="1" applyAlignment="1">
      <alignment horizontal="left" vertical="center" wrapText="1" indent="2"/>
    </xf>
    <xf numFmtId="0" fontId="25" fillId="0" borderId="57" xfId="0" applyFont="1" applyBorder="1" applyAlignment="1">
      <alignment horizontal="left" vertical="center" wrapText="1" indent="2"/>
    </xf>
    <xf numFmtId="0" fontId="25" fillId="0" borderId="0" xfId="0" applyFont="1" applyAlignment="1">
      <alignment horizontal="left" vertical="center" wrapText="1" indent="2"/>
    </xf>
    <xf numFmtId="0" fontId="25" fillId="0" borderId="58" xfId="0" applyFont="1" applyBorder="1" applyAlignment="1">
      <alignment horizontal="left" vertical="center" wrapText="1" indent="2"/>
    </xf>
    <xf numFmtId="0" fontId="25" fillId="0" borderId="31" xfId="0" applyFont="1" applyBorder="1" applyAlignment="1">
      <alignment horizontal="left" vertical="center" wrapText="1" indent="2"/>
    </xf>
    <xf numFmtId="0" fontId="25" fillId="0" borderId="25" xfId="0" applyFont="1" applyBorder="1" applyAlignment="1">
      <alignment horizontal="left" vertical="center" wrapText="1" indent="2"/>
    </xf>
    <xf numFmtId="0" fontId="25" fillId="0" borderId="24" xfId="0" applyFont="1" applyBorder="1" applyAlignment="1">
      <alignment horizontal="left" vertical="center" wrapText="1" indent="2"/>
    </xf>
    <xf numFmtId="0" fontId="8" fillId="32" borderId="0" xfId="0" applyFont="1" applyFill="1" applyAlignment="1">
      <alignment horizontal="center" vertical="center"/>
    </xf>
    <xf numFmtId="0" fontId="23" fillId="37" borderId="59" xfId="0" applyFont="1" applyFill="1" applyBorder="1" applyAlignment="1">
      <alignment horizontal="center" vertical="center"/>
    </xf>
    <xf numFmtId="0" fontId="23" fillId="37" borderId="60" xfId="0" applyFont="1" applyFill="1" applyBorder="1" applyAlignment="1">
      <alignment horizontal="center" vertical="center"/>
    </xf>
    <xf numFmtId="0" fontId="23" fillId="37" borderId="61" xfId="0" applyFont="1" applyFill="1" applyBorder="1" applyAlignment="1">
      <alignment horizontal="center" vertical="center"/>
    </xf>
    <xf numFmtId="0" fontId="23" fillId="37" borderId="33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6" fillId="0" borderId="12" xfId="0" applyFont="1" applyFill="1" applyBorder="1" applyAlignment="1" applyProtection="1">
      <alignment horizontal="left" vertical="center" indent="1"/>
      <protection locked="0"/>
    </xf>
    <xf numFmtId="0" fontId="36" fillId="0" borderId="62" xfId="0" applyFont="1" applyFill="1" applyBorder="1" applyAlignment="1" applyProtection="1">
      <alignment horizontal="left" vertical="center" indent="1"/>
      <protection locked="0"/>
    </xf>
    <xf numFmtId="0" fontId="82" fillId="0" borderId="23" xfId="0" applyFont="1" applyBorder="1" applyAlignment="1">
      <alignment horizontal="right" vertical="center"/>
    </xf>
    <xf numFmtId="0" fontId="24" fillId="8" borderId="10" xfId="0" applyFont="1" applyFill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 locked="0"/>
    </xf>
    <xf numFmtId="0" fontId="46" fillId="38" borderId="0" xfId="0" applyFont="1" applyFill="1" applyAlignment="1" applyProtection="1">
      <alignment horizontal="center" vertical="center"/>
      <protection hidden="1"/>
    </xf>
    <xf numFmtId="187" fontId="45" fillId="0" borderId="12" xfId="49" applyNumberFormat="1" applyFont="1" applyBorder="1" applyAlignment="1">
      <alignment vertical="center"/>
    </xf>
    <xf numFmtId="187" fontId="45" fillId="0" borderId="39" xfId="49" applyNumberFormat="1" applyFont="1" applyBorder="1" applyAlignment="1">
      <alignment vertical="center"/>
    </xf>
    <xf numFmtId="187" fontId="45" fillId="0" borderId="62" xfId="49" applyNumberFormat="1" applyFont="1" applyBorder="1" applyAlignment="1">
      <alignment vertical="center"/>
    </xf>
    <xf numFmtId="0" fontId="2" fillId="8" borderId="10" xfId="0" applyFont="1" applyFill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top"/>
      <protection hidden="1"/>
    </xf>
    <xf numFmtId="0" fontId="12" fillId="0" borderId="10" xfId="0" applyFont="1" applyBorder="1" applyAlignment="1" applyProtection="1">
      <alignment horizontal="left" vertical="center" indent="1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" fillId="8" borderId="10" xfId="0" applyFont="1" applyFill="1" applyBorder="1" applyAlignment="1" applyProtection="1">
      <alignment horizontal="center" vertical="center"/>
      <protection hidden="1"/>
    </xf>
    <xf numFmtId="0" fontId="2" fillId="32" borderId="10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24" fillId="35" borderId="10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" fillId="35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84" fillId="39" borderId="0" xfId="0" applyFont="1" applyFill="1" applyAlignment="1" applyProtection="1">
      <alignment horizontal="center" vertical="center"/>
      <protection hidden="1"/>
    </xf>
    <xf numFmtId="0" fontId="33" fillId="33" borderId="31" xfId="0" applyFont="1" applyFill="1" applyBorder="1" applyAlignment="1">
      <alignment horizontal="center" vertical="center"/>
    </xf>
    <xf numFmtId="0" fontId="33" fillId="33" borderId="25" xfId="0" applyFont="1" applyFill="1" applyBorder="1" applyAlignment="1">
      <alignment horizontal="center" vertical="center"/>
    </xf>
    <xf numFmtId="0" fontId="33" fillId="35" borderId="31" xfId="0" applyFont="1" applyFill="1" applyBorder="1" applyAlignment="1">
      <alignment horizontal="center" vertical="center"/>
    </xf>
    <xf numFmtId="0" fontId="33" fillId="35" borderId="25" xfId="0" applyFont="1" applyFill="1" applyBorder="1" applyAlignment="1">
      <alignment horizontal="center" vertical="center"/>
    </xf>
    <xf numFmtId="0" fontId="11" fillId="0" borderId="23" xfId="0" applyFont="1" applyBorder="1" applyAlignment="1" applyProtection="1">
      <alignment horizontal="left" indent="1"/>
      <protection hidden="1"/>
    </xf>
    <xf numFmtId="0" fontId="12" fillId="0" borderId="63" xfId="0" applyFont="1" applyFill="1" applyBorder="1" applyAlignment="1" applyProtection="1">
      <alignment horizontal="center" vertical="center"/>
      <protection hidden="1"/>
    </xf>
    <xf numFmtId="0" fontId="12" fillId="0" borderId="64" xfId="0" applyFont="1" applyFill="1" applyBorder="1" applyAlignment="1" applyProtection="1">
      <alignment horizontal="center" vertical="center"/>
      <protection hidden="1"/>
    </xf>
    <xf numFmtId="0" fontId="12" fillId="0" borderId="65" xfId="0" applyFont="1" applyFill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left" vertical="center" indent="1"/>
      <protection locked="0"/>
    </xf>
    <xf numFmtId="0" fontId="32" fillId="40" borderId="12" xfId="0" applyFont="1" applyFill="1" applyBorder="1" applyAlignment="1">
      <alignment horizontal="center" vertical="center"/>
    </xf>
    <xf numFmtId="0" fontId="32" fillId="40" borderId="4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7</xdr:row>
      <xdr:rowOff>0</xdr:rowOff>
    </xdr:from>
    <xdr:to>
      <xdr:col>7</xdr:col>
      <xdr:colOff>304800</xdr:colOff>
      <xdr:row>8</xdr:row>
      <xdr:rowOff>28575</xdr:rowOff>
    </xdr:to>
    <xdr:sp>
      <xdr:nvSpPr>
        <xdr:cNvPr id="1" name="Line 3"/>
        <xdr:cNvSpPr>
          <a:spLocks/>
        </xdr:cNvSpPr>
      </xdr:nvSpPr>
      <xdr:spPr>
        <a:xfrm flipV="1">
          <a:off x="5010150" y="1304925"/>
          <a:ext cx="0" cy="2000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304800</xdr:colOff>
      <xdr:row>7</xdr:row>
      <xdr:rowOff>0</xdr:rowOff>
    </xdr:from>
    <xdr:to>
      <xdr:col>28</xdr:col>
      <xdr:colOff>304800</xdr:colOff>
      <xdr:row>8</xdr:row>
      <xdr:rowOff>28575</xdr:rowOff>
    </xdr:to>
    <xdr:sp>
      <xdr:nvSpPr>
        <xdr:cNvPr id="2" name="Line 3"/>
        <xdr:cNvSpPr>
          <a:spLocks/>
        </xdr:cNvSpPr>
      </xdr:nvSpPr>
      <xdr:spPr>
        <a:xfrm flipV="1">
          <a:off x="13363575" y="1304925"/>
          <a:ext cx="0" cy="2000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304800</xdr:colOff>
      <xdr:row>7</xdr:row>
      <xdr:rowOff>0</xdr:rowOff>
    </xdr:from>
    <xdr:to>
      <xdr:col>28</xdr:col>
      <xdr:colOff>304800</xdr:colOff>
      <xdr:row>8</xdr:row>
      <xdr:rowOff>28575</xdr:rowOff>
    </xdr:to>
    <xdr:sp>
      <xdr:nvSpPr>
        <xdr:cNvPr id="3" name="Line 3"/>
        <xdr:cNvSpPr>
          <a:spLocks/>
        </xdr:cNvSpPr>
      </xdr:nvSpPr>
      <xdr:spPr>
        <a:xfrm flipV="1">
          <a:off x="13363575" y="1304925"/>
          <a:ext cx="0" cy="2000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S78"/>
  <sheetViews>
    <sheetView showGridLines="0" zoomScale="80" zoomScaleNormal="80" zoomScaleSheetLayoutView="80" zoomScalePageLayoutView="0" workbookViewId="0" topLeftCell="A1">
      <selection activeCell="E88" sqref="E88"/>
    </sheetView>
  </sheetViews>
  <sheetFormatPr defaultColWidth="6.125" defaultRowHeight="13.5"/>
  <cols>
    <col min="1" max="1" width="1.00390625" style="4" customWidth="1"/>
    <col min="2" max="3" width="7.875" style="4" customWidth="1"/>
    <col min="4" max="4" width="13.75390625" style="4" customWidth="1"/>
    <col min="5" max="5" width="11.625" style="4" customWidth="1"/>
    <col min="6" max="6" width="13.00390625" style="4" customWidth="1"/>
    <col min="7" max="7" width="5.25390625" style="4" customWidth="1"/>
    <col min="8" max="8" width="10.625" style="4" customWidth="1"/>
    <col min="9" max="9" width="8.00390625" style="4" customWidth="1"/>
    <col min="10" max="10" width="10.625" style="4" customWidth="1"/>
    <col min="11" max="11" width="8.00390625" style="4" customWidth="1"/>
    <col min="12" max="12" width="4.25390625" style="4" customWidth="1"/>
    <col min="13" max="13" width="6.875" style="4" customWidth="1"/>
    <col min="14" max="14" width="4.25390625" style="4" customWidth="1"/>
    <col min="15" max="15" width="7.75390625" style="4" customWidth="1"/>
    <col min="16" max="16384" width="6.125" style="4" customWidth="1"/>
  </cols>
  <sheetData>
    <row r="1" spans="2:17" ht="27" customHeight="1">
      <c r="B1" s="242" t="s">
        <v>328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</row>
    <row r="2" ht="12" customHeight="1" thickBot="1"/>
    <row r="3" spans="2:17" ht="7.5" customHeight="1">
      <c r="B3" s="233" t="s">
        <v>329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5"/>
    </row>
    <row r="4" spans="2:17" ht="18.75" customHeight="1">
      <c r="B4" s="236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8"/>
    </row>
    <row r="5" spans="2:17" ht="18.75" customHeight="1">
      <c r="B5" s="236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8"/>
    </row>
    <row r="6" spans="2:17" ht="8.25" customHeight="1" thickBot="1">
      <c r="B6" s="239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</row>
    <row r="7" spans="2:11" ht="12">
      <c r="B7" s="215"/>
      <c r="C7" s="215"/>
      <c r="D7" s="215"/>
      <c r="E7" s="215"/>
      <c r="F7" s="215"/>
      <c r="G7" s="215"/>
      <c r="H7" s="215"/>
      <c r="I7" s="215"/>
      <c r="J7" s="215"/>
      <c r="K7" s="215"/>
    </row>
    <row r="8" spans="2:11" ht="12">
      <c r="B8" s="215"/>
      <c r="C8" s="215"/>
      <c r="D8" s="215"/>
      <c r="E8" s="215"/>
      <c r="F8" s="215"/>
      <c r="G8" s="215"/>
      <c r="H8" s="215"/>
      <c r="I8" s="215"/>
      <c r="J8" s="215"/>
      <c r="K8" s="215"/>
    </row>
    <row r="9" spans="2:11" ht="18" customHeight="1">
      <c r="B9" s="232" t="s">
        <v>238</v>
      </c>
      <c r="C9" s="232"/>
      <c r="D9" s="232"/>
      <c r="E9" s="232"/>
      <c r="F9" s="232"/>
      <c r="G9" s="232"/>
      <c r="H9" s="232"/>
      <c r="I9" s="232"/>
      <c r="J9" s="232"/>
      <c r="K9" s="232"/>
    </row>
    <row r="10" spans="2:11" ht="12">
      <c r="B10" s="216"/>
      <c r="C10" s="216"/>
      <c r="D10" s="216"/>
      <c r="E10" s="216"/>
      <c r="F10" s="216"/>
      <c r="G10" s="216"/>
      <c r="H10" s="216"/>
      <c r="I10" s="216"/>
      <c r="J10" s="216"/>
      <c r="K10" s="216"/>
    </row>
    <row r="11" spans="2:19" ht="17.25" customHeight="1">
      <c r="B11" s="231" t="s">
        <v>228</v>
      </c>
      <c r="C11" s="231"/>
      <c r="D11" s="217"/>
      <c r="E11" s="217"/>
      <c r="F11" s="217"/>
      <c r="G11" s="217"/>
      <c r="H11" s="217"/>
      <c r="I11" s="217"/>
      <c r="J11" s="217"/>
      <c r="K11" s="217"/>
      <c r="L11" s="57"/>
      <c r="M11" s="57"/>
      <c r="N11" s="57"/>
      <c r="O11" s="57"/>
      <c r="P11" s="57"/>
      <c r="Q11" s="57"/>
      <c r="R11" s="57"/>
      <c r="S11" s="57"/>
    </row>
    <row r="12" spans="2:19" ht="15.75" customHeight="1">
      <c r="B12" s="58" t="s">
        <v>229</v>
      </c>
      <c r="C12" s="58"/>
      <c r="D12" s="58"/>
      <c r="E12" s="58"/>
      <c r="F12" s="58"/>
      <c r="G12" s="58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2:19" ht="15.75" customHeight="1">
      <c r="B13" s="58" t="s">
        <v>298</v>
      </c>
      <c r="C13" s="58"/>
      <c r="D13" s="58"/>
      <c r="E13" s="58"/>
      <c r="F13" s="58"/>
      <c r="G13" s="58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2:19" ht="15.75" customHeight="1">
      <c r="B14" s="58" t="s">
        <v>230</v>
      </c>
      <c r="C14" s="58"/>
      <c r="D14" s="58"/>
      <c r="E14" s="58"/>
      <c r="F14" s="58"/>
      <c r="G14" s="58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2:19" ht="15.75" customHeight="1">
      <c r="B15" s="58" t="s">
        <v>358</v>
      </c>
      <c r="C15" s="58"/>
      <c r="D15" s="58"/>
      <c r="E15" s="58"/>
      <c r="F15" s="58"/>
      <c r="G15" s="58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</row>
    <row r="16" spans="2:19" ht="15.75" customHeight="1">
      <c r="B16" s="58" t="s">
        <v>359</v>
      </c>
      <c r="C16" s="58"/>
      <c r="D16" s="58"/>
      <c r="E16" s="58"/>
      <c r="F16" s="58"/>
      <c r="G16" s="58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</row>
    <row r="17" spans="2:19" ht="15.75" customHeight="1">
      <c r="B17" s="58" t="s">
        <v>236</v>
      </c>
      <c r="C17" s="58"/>
      <c r="D17" s="58"/>
      <c r="E17" s="58"/>
      <c r="F17" s="58"/>
      <c r="G17" s="58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</row>
    <row r="18" spans="2:19" ht="15.75" customHeight="1">
      <c r="B18" s="59" t="s">
        <v>237</v>
      </c>
      <c r="C18" s="58"/>
      <c r="D18" s="58"/>
      <c r="E18" s="58"/>
      <c r="F18" s="58"/>
      <c r="G18" s="58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</row>
    <row r="19" spans="2:19" ht="14.25">
      <c r="B19" s="59"/>
      <c r="C19" s="58"/>
      <c r="D19" s="58"/>
      <c r="E19" s="58"/>
      <c r="F19" s="58"/>
      <c r="G19" s="58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</row>
    <row r="20" spans="2:7" ht="12">
      <c r="B20" s="13"/>
      <c r="C20" s="12"/>
      <c r="D20" s="12"/>
      <c r="E20" s="12"/>
      <c r="F20" s="12"/>
      <c r="G20" s="12"/>
    </row>
    <row r="21" spans="2:7" ht="18.75">
      <c r="B21" s="14" t="s">
        <v>231</v>
      </c>
      <c r="C21" s="12"/>
      <c r="D21" s="12"/>
      <c r="E21" s="12"/>
      <c r="F21" s="12"/>
      <c r="G21" s="12"/>
    </row>
    <row r="22" ht="12.75" thickBot="1">
      <c r="K22" s="210" t="s">
        <v>569</v>
      </c>
    </row>
    <row r="23" spans="2:15" ht="12.75" customHeight="1">
      <c r="B23" s="22" t="s">
        <v>197</v>
      </c>
      <c r="C23" s="22" t="s">
        <v>317</v>
      </c>
      <c r="D23" s="22" t="s">
        <v>198</v>
      </c>
      <c r="E23" s="31" t="s">
        <v>300</v>
      </c>
      <c r="F23" s="32" t="s">
        <v>310</v>
      </c>
      <c r="G23" s="33" t="s">
        <v>199</v>
      </c>
      <c r="H23" s="43" t="s">
        <v>227</v>
      </c>
      <c r="I23" s="24" t="s">
        <v>312</v>
      </c>
      <c r="J23" s="55" t="s">
        <v>227</v>
      </c>
      <c r="K23" s="25" t="s">
        <v>312</v>
      </c>
      <c r="L23" s="243" t="s">
        <v>305</v>
      </c>
      <c r="M23" s="244"/>
      <c r="N23" s="245" t="s">
        <v>306</v>
      </c>
      <c r="O23" s="246"/>
    </row>
    <row r="24" spans="2:15" ht="12.75" customHeight="1">
      <c r="B24" s="26" t="s">
        <v>224</v>
      </c>
      <c r="C24" s="27"/>
      <c r="D24" s="27" t="s">
        <v>295</v>
      </c>
      <c r="E24" s="27" t="s">
        <v>301</v>
      </c>
      <c r="F24" s="27" t="s">
        <v>342</v>
      </c>
      <c r="G24" s="28">
        <v>3</v>
      </c>
      <c r="H24" s="29" t="s">
        <v>225</v>
      </c>
      <c r="I24" s="30" t="s">
        <v>226</v>
      </c>
      <c r="J24" s="29" t="s">
        <v>307</v>
      </c>
      <c r="K24" s="30" t="s">
        <v>314</v>
      </c>
      <c r="L24" s="218" t="s">
        <v>540</v>
      </c>
      <c r="M24" s="219">
        <v>42.35</v>
      </c>
      <c r="N24" s="220"/>
      <c r="O24" s="221" t="s">
        <v>575</v>
      </c>
    </row>
    <row r="25" spans="2:15" ht="12.75" customHeight="1">
      <c r="B25" s="26" t="s">
        <v>224</v>
      </c>
      <c r="C25" s="106" t="s">
        <v>361</v>
      </c>
      <c r="D25" s="27" t="s">
        <v>296</v>
      </c>
      <c r="E25" s="27" t="s">
        <v>301</v>
      </c>
      <c r="F25" s="27" t="s">
        <v>343</v>
      </c>
      <c r="G25" s="28">
        <v>3</v>
      </c>
      <c r="H25" s="29" t="s">
        <v>299</v>
      </c>
      <c r="I25" s="30" t="s">
        <v>360</v>
      </c>
      <c r="J25" s="29"/>
      <c r="K25" s="30"/>
      <c r="L25" s="62"/>
      <c r="M25" s="222"/>
      <c r="N25" s="220" t="s">
        <v>541</v>
      </c>
      <c r="O25" s="223"/>
    </row>
    <row r="27" ht="6.75" customHeight="1"/>
    <row r="28" spans="2:9" ht="18.75">
      <c r="B28" s="15" t="s">
        <v>232</v>
      </c>
      <c r="C28" s="2"/>
      <c r="D28" s="2"/>
      <c r="E28" s="2"/>
      <c r="F28" s="2"/>
      <c r="G28" s="2"/>
      <c r="H28" s="2"/>
      <c r="I28" s="2"/>
    </row>
    <row r="29" spans="2:9" ht="12">
      <c r="B29" s="2"/>
      <c r="C29" s="2"/>
      <c r="D29" s="2"/>
      <c r="E29" s="2"/>
      <c r="F29" s="2"/>
      <c r="G29" s="2"/>
      <c r="H29" s="2"/>
      <c r="I29" s="2"/>
    </row>
    <row r="30" spans="2:11" ht="12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2:11" s="57" customFormat="1" ht="14.25">
      <c r="B31" s="16" t="s">
        <v>311</v>
      </c>
      <c r="C31" s="56"/>
      <c r="D31" s="56"/>
      <c r="E31" s="56"/>
      <c r="F31" s="56"/>
      <c r="G31" s="56"/>
      <c r="H31" s="224"/>
      <c r="I31" s="224"/>
      <c r="J31" s="224"/>
      <c r="K31" s="224"/>
    </row>
    <row r="32" spans="2:11" s="57" customFormat="1" ht="14.25">
      <c r="B32" s="56"/>
      <c r="C32" s="56"/>
      <c r="D32" s="56"/>
      <c r="E32" s="56"/>
      <c r="F32" s="56"/>
      <c r="G32" s="56"/>
      <c r="H32" s="58"/>
      <c r="I32" s="58"/>
      <c r="J32" s="58"/>
      <c r="K32" s="58"/>
    </row>
    <row r="33" spans="2:11" s="57" customFormat="1" ht="15.75" customHeight="1">
      <c r="B33" s="56" t="s">
        <v>315</v>
      </c>
      <c r="C33" s="56"/>
      <c r="D33" s="56"/>
      <c r="E33" s="56"/>
      <c r="F33" s="56"/>
      <c r="G33" s="56"/>
      <c r="H33" s="58"/>
      <c r="I33" s="58"/>
      <c r="J33" s="58"/>
      <c r="K33" s="58"/>
    </row>
    <row r="34" spans="2:11" s="57" customFormat="1" ht="15.75" customHeight="1">
      <c r="B34" s="58" t="s">
        <v>331</v>
      </c>
      <c r="C34" s="56"/>
      <c r="D34" s="56"/>
      <c r="E34" s="56"/>
      <c r="F34" s="56"/>
      <c r="G34" s="56"/>
      <c r="H34" s="58"/>
      <c r="I34" s="58"/>
      <c r="J34" s="58"/>
      <c r="K34" s="58"/>
    </row>
    <row r="35" spans="2:11" s="57" customFormat="1" ht="14.25">
      <c r="B35" s="58"/>
      <c r="C35" s="56"/>
      <c r="D35" s="56"/>
      <c r="E35" s="56"/>
      <c r="F35" s="56"/>
      <c r="G35" s="56"/>
      <c r="H35" s="58"/>
      <c r="I35" s="58"/>
      <c r="J35" s="58"/>
      <c r="K35" s="58"/>
    </row>
    <row r="36" spans="2:11" s="57" customFormat="1" ht="14.25">
      <c r="B36" s="58"/>
      <c r="C36" s="56"/>
      <c r="D36" s="56"/>
      <c r="E36" s="56"/>
      <c r="F36" s="56"/>
      <c r="G36" s="56"/>
      <c r="H36" s="58"/>
      <c r="I36" s="58"/>
      <c r="J36" s="58"/>
      <c r="K36" s="58"/>
    </row>
    <row r="37" spans="2:11" s="57" customFormat="1" ht="14.25">
      <c r="B37" s="16" t="s">
        <v>347</v>
      </c>
      <c r="C37" s="56"/>
      <c r="D37" s="56"/>
      <c r="E37" s="56"/>
      <c r="F37" s="56"/>
      <c r="G37" s="56"/>
      <c r="H37" s="58"/>
      <c r="I37" s="58"/>
      <c r="J37" s="58"/>
      <c r="K37" s="58"/>
    </row>
    <row r="38" spans="3:11" s="57" customFormat="1" ht="14.25">
      <c r="C38" s="56"/>
      <c r="D38" s="56"/>
      <c r="E38" s="56"/>
      <c r="F38" s="56"/>
      <c r="G38" s="56"/>
      <c r="H38" s="58"/>
      <c r="I38" s="58"/>
      <c r="J38" s="58"/>
      <c r="K38" s="58"/>
    </row>
    <row r="39" spans="2:11" s="57" customFormat="1" ht="16.5" customHeight="1">
      <c r="B39" s="103" t="s">
        <v>349</v>
      </c>
      <c r="C39" s="56"/>
      <c r="D39" s="56"/>
      <c r="E39" s="56"/>
      <c r="F39" s="56"/>
      <c r="G39" s="56"/>
      <c r="H39" s="58"/>
      <c r="I39" s="58"/>
      <c r="J39" s="58"/>
      <c r="K39" s="58"/>
    </row>
    <row r="40" spans="2:11" s="57" customFormat="1" ht="16.5" customHeight="1">
      <c r="B40" s="56" t="s">
        <v>348</v>
      </c>
      <c r="C40" s="56"/>
      <c r="D40" s="56"/>
      <c r="E40" s="56"/>
      <c r="F40" s="56"/>
      <c r="G40" s="56"/>
      <c r="H40" s="58"/>
      <c r="I40" s="58"/>
      <c r="J40" s="58"/>
      <c r="K40" s="58"/>
    </row>
    <row r="41" spans="2:11" s="57" customFormat="1" ht="14.25">
      <c r="B41" s="56"/>
      <c r="C41" s="56"/>
      <c r="D41" s="56"/>
      <c r="E41" s="56"/>
      <c r="F41" s="56"/>
      <c r="G41" s="56"/>
      <c r="H41" s="58"/>
      <c r="I41" s="58"/>
      <c r="J41" s="58"/>
      <c r="K41" s="58"/>
    </row>
    <row r="42" spans="2:11" s="57" customFormat="1" ht="15.75" customHeight="1">
      <c r="B42" s="56"/>
      <c r="C42" s="56"/>
      <c r="D42" s="56"/>
      <c r="E42" s="56"/>
      <c r="F42" s="56"/>
      <c r="G42" s="56"/>
      <c r="H42" s="58"/>
      <c r="I42" s="58"/>
      <c r="J42" s="58"/>
      <c r="K42" s="58"/>
    </row>
    <row r="43" spans="2:9" s="57" customFormat="1" ht="14.25">
      <c r="B43" s="16" t="s">
        <v>350</v>
      </c>
      <c r="C43" s="56"/>
      <c r="D43" s="56"/>
      <c r="E43" s="56"/>
      <c r="F43" s="56"/>
      <c r="G43" s="56"/>
      <c r="H43" s="56"/>
      <c r="I43" s="56"/>
    </row>
    <row r="44" spans="2:9" s="57" customFormat="1" ht="14.25">
      <c r="B44" s="56"/>
      <c r="C44" s="56"/>
      <c r="D44" s="56"/>
      <c r="E44" s="56"/>
      <c r="F44" s="56"/>
      <c r="G44" s="56"/>
      <c r="H44" s="56"/>
      <c r="I44" s="56"/>
    </row>
    <row r="45" spans="2:9" s="57" customFormat="1" ht="16.5" customHeight="1">
      <c r="B45" s="56" t="s">
        <v>279</v>
      </c>
      <c r="C45" s="56"/>
      <c r="D45" s="56"/>
      <c r="E45" s="56"/>
      <c r="F45" s="56"/>
      <c r="G45" s="56"/>
      <c r="H45" s="56"/>
      <c r="I45" s="56"/>
    </row>
    <row r="46" spans="2:11" s="57" customFormat="1" ht="16.5" customHeight="1">
      <c r="B46" s="58" t="s">
        <v>332</v>
      </c>
      <c r="C46" s="58"/>
      <c r="D46" s="58"/>
      <c r="E46" s="58"/>
      <c r="F46" s="58"/>
      <c r="G46" s="58"/>
      <c r="H46" s="58"/>
      <c r="I46" s="58"/>
      <c r="J46" s="58"/>
      <c r="K46" s="58"/>
    </row>
    <row r="47" spans="2:11" s="57" customFormat="1" ht="14.25"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2:11" s="57" customFormat="1" ht="14.25">
      <c r="B48" s="56"/>
      <c r="C48" s="58"/>
      <c r="D48" s="58"/>
      <c r="E48" s="58"/>
      <c r="F48" s="58"/>
      <c r="G48" s="58"/>
      <c r="H48" s="58"/>
      <c r="I48" s="58"/>
      <c r="J48" s="58"/>
      <c r="K48" s="58"/>
    </row>
    <row r="49" spans="2:11" s="57" customFormat="1" ht="14.25">
      <c r="B49" s="16" t="s">
        <v>351</v>
      </c>
      <c r="C49" s="56"/>
      <c r="D49" s="56"/>
      <c r="E49" s="56"/>
      <c r="F49" s="56"/>
      <c r="G49" s="56"/>
      <c r="H49" s="58"/>
      <c r="I49" s="58"/>
      <c r="J49" s="58"/>
      <c r="K49" s="58"/>
    </row>
    <row r="50" spans="2:9" s="57" customFormat="1" ht="14.25">
      <c r="B50" s="56"/>
      <c r="C50" s="56"/>
      <c r="D50" s="56"/>
      <c r="E50" s="56"/>
      <c r="F50" s="56"/>
      <c r="G50" s="56"/>
      <c r="H50" s="56"/>
      <c r="I50" s="56"/>
    </row>
    <row r="51" spans="2:9" s="57" customFormat="1" ht="16.5" customHeight="1">
      <c r="B51" s="56" t="s">
        <v>340</v>
      </c>
      <c r="C51" s="56"/>
      <c r="D51" s="56"/>
      <c r="E51" s="56"/>
      <c r="F51" s="56"/>
      <c r="G51" s="56"/>
      <c r="H51" s="56"/>
      <c r="I51" s="56"/>
    </row>
    <row r="52" spans="2:9" s="57" customFormat="1" ht="16.5" customHeight="1">
      <c r="B52" s="58" t="s">
        <v>341</v>
      </c>
      <c r="C52" s="56"/>
      <c r="D52" s="56"/>
      <c r="E52" s="56"/>
      <c r="G52" s="56"/>
      <c r="H52" s="56"/>
      <c r="I52" s="56"/>
    </row>
    <row r="53" spans="2:9" s="57" customFormat="1" ht="18.75" customHeight="1">
      <c r="B53" s="58"/>
      <c r="C53" s="56"/>
      <c r="D53" s="56"/>
      <c r="E53" s="56" t="s">
        <v>344</v>
      </c>
      <c r="F53" s="56"/>
      <c r="G53" s="56"/>
      <c r="H53" s="56"/>
      <c r="I53" s="56"/>
    </row>
    <row r="54" spans="2:9" s="57" customFormat="1" ht="14.25">
      <c r="B54" s="56"/>
      <c r="C54" s="56"/>
      <c r="D54" s="56"/>
      <c r="E54" s="56"/>
      <c r="F54" s="56"/>
      <c r="G54" s="56"/>
      <c r="H54" s="56"/>
      <c r="I54" s="56"/>
    </row>
    <row r="55" spans="2:9" s="57" customFormat="1" ht="14.25">
      <c r="B55" s="16" t="s">
        <v>352</v>
      </c>
      <c r="C55" s="56"/>
      <c r="D55" s="56"/>
      <c r="E55" s="56"/>
      <c r="F55" s="56"/>
      <c r="G55" s="56"/>
      <c r="H55" s="56"/>
      <c r="I55" s="56"/>
    </row>
    <row r="56" spans="2:9" s="57" customFormat="1" ht="14.25">
      <c r="B56" s="56"/>
      <c r="C56" s="56"/>
      <c r="D56" s="56"/>
      <c r="E56" s="56"/>
      <c r="F56" s="56"/>
      <c r="G56" s="56"/>
      <c r="H56" s="56"/>
      <c r="I56" s="56"/>
    </row>
    <row r="57" spans="2:9" s="57" customFormat="1" ht="16.5" customHeight="1">
      <c r="B57" s="56" t="s">
        <v>313</v>
      </c>
      <c r="C57" s="56"/>
      <c r="D57" s="56"/>
      <c r="E57" s="56"/>
      <c r="F57" s="56"/>
      <c r="G57" s="56"/>
      <c r="H57" s="56"/>
      <c r="I57" s="56"/>
    </row>
    <row r="58" spans="2:9" s="57" customFormat="1" ht="14.25">
      <c r="B58" s="56"/>
      <c r="C58" s="56"/>
      <c r="D58" s="56"/>
      <c r="E58" s="56"/>
      <c r="F58" s="56"/>
      <c r="G58" s="56"/>
      <c r="H58" s="56"/>
      <c r="I58" s="56"/>
    </row>
    <row r="59" spans="2:9" s="57" customFormat="1" ht="14.25">
      <c r="B59" s="56"/>
      <c r="C59" s="56"/>
      <c r="D59" s="56"/>
      <c r="E59" s="56"/>
      <c r="F59" s="56"/>
      <c r="G59" s="56"/>
      <c r="H59" s="56"/>
      <c r="I59" s="56"/>
    </row>
    <row r="60" spans="2:9" s="57" customFormat="1" ht="14.25">
      <c r="B60" s="16" t="s">
        <v>353</v>
      </c>
      <c r="C60" s="56"/>
      <c r="D60" s="56"/>
      <c r="E60" s="56"/>
      <c r="F60" s="56"/>
      <c r="G60" s="56"/>
      <c r="H60" s="56"/>
      <c r="I60" s="56"/>
    </row>
    <row r="61" spans="2:9" s="57" customFormat="1" ht="14.25">
      <c r="B61" s="56"/>
      <c r="C61" s="56"/>
      <c r="D61" s="56"/>
      <c r="E61" s="56"/>
      <c r="F61" s="56"/>
      <c r="G61" s="56"/>
      <c r="H61" s="56"/>
      <c r="I61" s="56"/>
    </row>
    <row r="62" spans="2:9" s="57" customFormat="1" ht="16.5" customHeight="1">
      <c r="B62" s="58" t="s">
        <v>303</v>
      </c>
      <c r="C62" s="56"/>
      <c r="D62" s="56"/>
      <c r="E62" s="56"/>
      <c r="F62" s="56"/>
      <c r="G62" s="56"/>
      <c r="H62" s="56"/>
      <c r="I62" s="56"/>
    </row>
    <row r="63" spans="2:9" s="57" customFormat="1" ht="16.5" customHeight="1">
      <c r="B63" s="56" t="s">
        <v>316</v>
      </c>
      <c r="C63" s="56"/>
      <c r="D63" s="56"/>
      <c r="E63" s="56"/>
      <c r="F63" s="56"/>
      <c r="G63" s="56"/>
      <c r="H63" s="56"/>
      <c r="I63" s="56"/>
    </row>
    <row r="64" spans="2:9" s="57" customFormat="1" ht="14.25">
      <c r="B64" s="56"/>
      <c r="C64" s="56"/>
      <c r="D64" s="56"/>
      <c r="E64" s="56"/>
      <c r="F64" s="56"/>
      <c r="G64" s="56"/>
      <c r="H64" s="56"/>
      <c r="I64" s="56"/>
    </row>
    <row r="65" spans="2:9" s="57" customFormat="1" ht="14.25">
      <c r="B65" s="16" t="s">
        <v>354</v>
      </c>
      <c r="C65" s="56"/>
      <c r="D65" s="56"/>
      <c r="E65" s="56"/>
      <c r="F65" s="56"/>
      <c r="G65" s="56"/>
      <c r="H65" s="56"/>
      <c r="I65" s="56"/>
    </row>
    <row r="66" spans="2:9" s="57" customFormat="1" ht="14.25">
      <c r="B66" s="56"/>
      <c r="C66" s="56"/>
      <c r="D66" s="56"/>
      <c r="E66" s="56"/>
      <c r="F66" s="56"/>
      <c r="G66" s="56"/>
      <c r="H66" s="56"/>
      <c r="I66" s="56"/>
    </row>
    <row r="67" spans="2:9" s="57" customFormat="1" ht="16.5" customHeight="1">
      <c r="B67" s="56" t="s">
        <v>357</v>
      </c>
      <c r="C67" s="56"/>
      <c r="D67" s="56"/>
      <c r="E67" s="56"/>
      <c r="F67" s="56"/>
      <c r="G67" s="56"/>
      <c r="H67" s="56"/>
      <c r="I67" s="56"/>
    </row>
    <row r="68" spans="2:9" s="57" customFormat="1" ht="16.5" customHeight="1">
      <c r="B68" s="56"/>
      <c r="C68" s="56"/>
      <c r="D68" s="56" t="s">
        <v>330</v>
      </c>
      <c r="E68" s="56"/>
      <c r="G68" s="56"/>
      <c r="H68" s="56"/>
      <c r="I68" s="56"/>
    </row>
    <row r="69" spans="2:9" s="104" customFormat="1" ht="19.5" customHeight="1">
      <c r="B69" s="105" t="s">
        <v>233</v>
      </c>
      <c r="C69" s="105"/>
      <c r="D69" s="105"/>
      <c r="E69" s="105"/>
      <c r="F69" s="105"/>
      <c r="G69" s="105"/>
      <c r="H69" s="105"/>
      <c r="I69" s="105"/>
    </row>
    <row r="70" spans="2:11" s="57" customFormat="1" ht="19.5" customHeight="1">
      <c r="B70" s="56"/>
      <c r="C70" s="56" t="s">
        <v>355</v>
      </c>
      <c r="D70" s="56"/>
      <c r="E70" s="56"/>
      <c r="F70" s="56"/>
      <c r="G70" s="56"/>
      <c r="H70" s="56"/>
      <c r="I70" s="56"/>
      <c r="J70" s="56"/>
      <c r="K70" s="56"/>
    </row>
    <row r="71" spans="2:11" s="57" customFormat="1" ht="16.5" customHeight="1">
      <c r="B71" s="56"/>
      <c r="C71" s="56" t="s">
        <v>356</v>
      </c>
      <c r="D71" s="56"/>
      <c r="E71" s="56"/>
      <c r="F71" s="56"/>
      <c r="G71" s="56"/>
      <c r="H71" s="56"/>
      <c r="I71" s="56"/>
      <c r="J71" s="56"/>
      <c r="K71" s="56"/>
    </row>
    <row r="72" spans="2:11" s="57" customFormat="1" ht="16.5" customHeight="1">
      <c r="B72" s="56"/>
      <c r="C72" s="56" t="s">
        <v>280</v>
      </c>
      <c r="D72" s="56"/>
      <c r="E72" s="56"/>
      <c r="F72" s="56"/>
      <c r="G72" s="56"/>
      <c r="H72" s="56"/>
      <c r="I72" s="56"/>
      <c r="J72" s="56"/>
      <c r="K72" s="56"/>
    </row>
    <row r="73" spans="2:9" s="57" customFormat="1" ht="14.25">
      <c r="B73" s="58"/>
      <c r="C73" s="58"/>
      <c r="D73" s="56"/>
      <c r="E73" s="56"/>
      <c r="F73" s="56"/>
      <c r="G73" s="56"/>
      <c r="H73" s="56"/>
      <c r="I73" s="56"/>
    </row>
    <row r="75" spans="1:17" ht="14.25">
      <c r="A75" s="57"/>
      <c r="B75" s="16" t="s">
        <v>576</v>
      </c>
      <c r="C75" s="56"/>
      <c r="D75" s="56"/>
      <c r="E75" s="56"/>
      <c r="F75" s="56"/>
      <c r="G75" s="56"/>
      <c r="H75" s="56"/>
      <c r="I75" s="56"/>
      <c r="J75" s="57"/>
      <c r="K75" s="57"/>
      <c r="L75" s="57"/>
      <c r="M75" s="57"/>
      <c r="N75" s="57"/>
      <c r="O75" s="57"/>
      <c r="P75" s="57"/>
      <c r="Q75" s="57"/>
    </row>
    <row r="76" spans="1:17" ht="14.25">
      <c r="A76" s="57"/>
      <c r="B76" s="56"/>
      <c r="C76" s="56"/>
      <c r="D76" s="56"/>
      <c r="E76" s="56"/>
      <c r="F76" s="56"/>
      <c r="G76" s="56"/>
      <c r="H76" s="56"/>
      <c r="I76" s="56"/>
      <c r="J76" s="57"/>
      <c r="K76" s="57"/>
      <c r="L76" s="57"/>
      <c r="M76" s="57"/>
      <c r="N76" s="57"/>
      <c r="O76" s="57"/>
      <c r="P76" s="57"/>
      <c r="Q76" s="57"/>
    </row>
    <row r="77" spans="1:17" ht="14.25">
      <c r="A77" s="57"/>
      <c r="B77" s="56" t="s">
        <v>577</v>
      </c>
      <c r="C77" s="56"/>
      <c r="D77" s="56"/>
      <c r="E77" s="56"/>
      <c r="F77" s="57"/>
      <c r="G77" s="56"/>
      <c r="H77" s="56"/>
      <c r="I77" s="56"/>
      <c r="J77" s="57"/>
      <c r="K77" s="57"/>
      <c r="L77" s="57"/>
      <c r="M77" s="57"/>
      <c r="N77" s="57"/>
      <c r="O77" s="57"/>
      <c r="P77" s="57"/>
      <c r="Q77" s="57"/>
    </row>
    <row r="78" spans="1:17" ht="14.25">
      <c r="A78" s="57"/>
      <c r="B78" s="56" t="s">
        <v>357</v>
      </c>
      <c r="C78" s="56"/>
      <c r="D78" s="56"/>
      <c r="E78" s="56"/>
      <c r="F78" s="56"/>
      <c r="G78" s="56"/>
      <c r="H78" s="56"/>
      <c r="I78" s="56"/>
      <c r="J78" s="57"/>
      <c r="K78" s="57"/>
      <c r="L78" s="57"/>
      <c r="M78" s="57"/>
      <c r="N78" s="57"/>
      <c r="O78" s="57"/>
      <c r="P78" s="57"/>
      <c r="Q78" s="57"/>
    </row>
  </sheetData>
  <sheetProtection selectLockedCells="1"/>
  <mergeCells count="6">
    <mergeCell ref="B11:C11"/>
    <mergeCell ref="B9:K9"/>
    <mergeCell ref="B3:Q6"/>
    <mergeCell ref="B1:Q1"/>
    <mergeCell ref="L23:M23"/>
    <mergeCell ref="N23:O23"/>
  </mergeCells>
  <dataValidations count="1">
    <dataValidation allowBlank="1" showInputMessage="1" showErrorMessage="1" imeMode="halfKatakana" sqref="E24:E25"/>
  </dataValidations>
  <printOptions horizontalCentered="1"/>
  <pageMargins left="0.1968503937007874" right="0.1968503937007874" top="0.7874015748031497" bottom="0.35433070866141736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showGridLines="0" showRowColHeaders="0" zoomScalePageLayoutView="0" workbookViewId="0" topLeftCell="A1">
      <selection activeCell="M14" sqref="M14"/>
    </sheetView>
  </sheetViews>
  <sheetFormatPr defaultColWidth="9.00390625" defaultRowHeight="13.5"/>
  <cols>
    <col min="1" max="1" width="3.50390625" style="0" customWidth="1"/>
    <col min="2" max="2" width="16.75390625" style="0" customWidth="1"/>
    <col min="3" max="3" width="14.75390625" style="0" customWidth="1"/>
    <col min="4" max="4" width="5.00390625" style="0" customWidth="1"/>
    <col min="5" max="5" width="3.50390625" style="0" customWidth="1"/>
    <col min="6" max="6" width="16.75390625" style="0" customWidth="1"/>
    <col min="7" max="7" width="14.75390625" style="0" customWidth="1"/>
    <col min="8" max="8" width="5.00390625" style="0" customWidth="1"/>
    <col min="9" max="9" width="3.50390625" style="0" customWidth="1"/>
    <col min="10" max="10" width="16.75390625" style="0" customWidth="1"/>
    <col min="11" max="11" width="14.75390625" style="0" customWidth="1"/>
  </cols>
  <sheetData>
    <row r="1" ht="14.25">
      <c r="A1" s="103" t="s">
        <v>363</v>
      </c>
    </row>
    <row r="2" spans="1:3" ht="13.5">
      <c r="A2" s="2" t="s">
        <v>516</v>
      </c>
      <c r="B2" s="2"/>
      <c r="C2" s="2"/>
    </row>
    <row r="3" spans="1:3" ht="13.5">
      <c r="A3" s="2"/>
      <c r="B3" s="2"/>
      <c r="C3" s="2"/>
    </row>
    <row r="4" spans="1:11" ht="13.5">
      <c r="A4" s="117" t="s">
        <v>364</v>
      </c>
      <c r="B4" s="2"/>
      <c r="C4" s="2"/>
      <c r="E4" s="117" t="s">
        <v>461</v>
      </c>
      <c r="F4" s="2"/>
      <c r="G4" s="2"/>
      <c r="H4" s="2"/>
      <c r="I4" s="117" t="s">
        <v>534</v>
      </c>
      <c r="J4" s="2"/>
      <c r="K4" s="2"/>
    </row>
    <row r="5" spans="1:11" ht="13.5">
      <c r="A5" s="118"/>
      <c r="B5" s="119" t="s">
        <v>365</v>
      </c>
      <c r="C5" s="120" t="s">
        <v>366</v>
      </c>
      <c r="E5" s="118"/>
      <c r="F5" s="119" t="s">
        <v>365</v>
      </c>
      <c r="G5" s="120" t="s">
        <v>366</v>
      </c>
      <c r="H5" s="2"/>
      <c r="I5" s="118"/>
      <c r="J5" s="119" t="s">
        <v>462</v>
      </c>
      <c r="K5" s="120" t="s">
        <v>366</v>
      </c>
    </row>
    <row r="6" spans="1:11" ht="13.5">
      <c r="A6" s="121">
        <v>1</v>
      </c>
      <c r="B6" s="122" t="s">
        <v>367</v>
      </c>
      <c r="C6" s="123" t="s">
        <v>368</v>
      </c>
      <c r="E6" s="121">
        <v>1</v>
      </c>
      <c r="F6" s="122" t="s">
        <v>463</v>
      </c>
      <c r="G6" s="123" t="s">
        <v>464</v>
      </c>
      <c r="H6" s="2"/>
      <c r="I6" s="124">
        <v>1</v>
      </c>
      <c r="J6" s="118" t="s">
        <v>465</v>
      </c>
      <c r="K6" s="125" t="s">
        <v>466</v>
      </c>
    </row>
    <row r="7" spans="1:11" ht="13.5">
      <c r="A7" s="124">
        <v>2</v>
      </c>
      <c r="B7" s="118" t="s">
        <v>369</v>
      </c>
      <c r="C7" s="125" t="s">
        <v>370</v>
      </c>
      <c r="E7" s="124">
        <v>2</v>
      </c>
      <c r="F7" s="118" t="s">
        <v>467</v>
      </c>
      <c r="G7" s="125" t="s">
        <v>468</v>
      </c>
      <c r="H7" s="2"/>
      <c r="I7" s="124">
        <v>2</v>
      </c>
      <c r="J7" s="118" t="s">
        <v>469</v>
      </c>
      <c r="K7" s="125" t="s">
        <v>469</v>
      </c>
    </row>
    <row r="8" spans="1:11" ht="13.5">
      <c r="A8" s="124">
        <v>3</v>
      </c>
      <c r="B8" s="118" t="s">
        <v>371</v>
      </c>
      <c r="C8" s="125" t="s">
        <v>372</v>
      </c>
      <c r="E8" s="124">
        <v>3</v>
      </c>
      <c r="F8" s="118" t="s">
        <v>470</v>
      </c>
      <c r="G8" s="125" t="s">
        <v>471</v>
      </c>
      <c r="H8" s="2"/>
      <c r="I8" s="124">
        <v>3</v>
      </c>
      <c r="J8" s="118" t="s">
        <v>472</v>
      </c>
      <c r="K8" s="125" t="s">
        <v>472</v>
      </c>
    </row>
    <row r="9" spans="1:11" ht="13.5">
      <c r="A9" s="124">
        <v>4</v>
      </c>
      <c r="B9" s="118" t="s">
        <v>373</v>
      </c>
      <c r="C9" s="125" t="s">
        <v>374</v>
      </c>
      <c r="E9" s="124">
        <v>4</v>
      </c>
      <c r="F9" s="118" t="s">
        <v>473</v>
      </c>
      <c r="G9" s="125" t="s">
        <v>474</v>
      </c>
      <c r="H9" s="2"/>
      <c r="I9" s="124">
        <v>4</v>
      </c>
      <c r="J9" s="118" t="s">
        <v>477</v>
      </c>
      <c r="K9" s="125" t="s">
        <v>478</v>
      </c>
    </row>
    <row r="10" spans="1:11" ht="13.5">
      <c r="A10" s="124">
        <v>5</v>
      </c>
      <c r="B10" s="118" t="s">
        <v>375</v>
      </c>
      <c r="C10" s="125" t="s">
        <v>376</v>
      </c>
      <c r="E10" s="124">
        <v>5</v>
      </c>
      <c r="F10" s="118" t="s">
        <v>475</v>
      </c>
      <c r="G10" s="125" t="s">
        <v>476</v>
      </c>
      <c r="H10" s="2"/>
      <c r="I10" s="124">
        <v>5</v>
      </c>
      <c r="J10" s="118"/>
      <c r="K10" s="125"/>
    </row>
    <row r="11" spans="1:11" ht="13.5">
      <c r="A11" s="124">
        <v>6</v>
      </c>
      <c r="B11" s="118" t="s">
        <v>377</v>
      </c>
      <c r="C11" s="125" t="s">
        <v>378</v>
      </c>
      <c r="E11" s="124">
        <v>6</v>
      </c>
      <c r="F11" s="118" t="s">
        <v>479</v>
      </c>
      <c r="G11" s="125" t="s">
        <v>480</v>
      </c>
      <c r="H11" s="2"/>
      <c r="I11" s="124">
        <v>6</v>
      </c>
      <c r="J11" s="118"/>
      <c r="K11" s="125"/>
    </row>
    <row r="12" spans="1:11" ht="13.5">
      <c r="A12" s="124">
        <v>7</v>
      </c>
      <c r="B12" s="118" t="s">
        <v>379</v>
      </c>
      <c r="C12" s="125" t="s">
        <v>380</v>
      </c>
      <c r="E12" s="124">
        <v>7</v>
      </c>
      <c r="F12" s="118" t="s">
        <v>481</v>
      </c>
      <c r="G12" s="125" t="s">
        <v>482</v>
      </c>
      <c r="H12" s="2"/>
      <c r="I12" s="124">
        <v>7</v>
      </c>
      <c r="J12" s="118"/>
      <c r="K12" s="125"/>
    </row>
    <row r="13" spans="1:11" ht="13.5">
      <c r="A13" s="124">
        <v>8</v>
      </c>
      <c r="B13" s="118" t="s">
        <v>381</v>
      </c>
      <c r="C13" s="125" t="s">
        <v>382</v>
      </c>
      <c r="E13" s="124">
        <v>8</v>
      </c>
      <c r="F13" s="118" t="s">
        <v>483</v>
      </c>
      <c r="G13" s="125" t="s">
        <v>484</v>
      </c>
      <c r="H13" s="2"/>
      <c r="I13" s="131" t="s">
        <v>485</v>
      </c>
      <c r="J13" s="126"/>
      <c r="K13" s="127"/>
    </row>
    <row r="14" spans="1:11" ht="13.5">
      <c r="A14" s="124">
        <v>9</v>
      </c>
      <c r="B14" s="118" t="s">
        <v>383</v>
      </c>
      <c r="C14" s="125" t="s">
        <v>384</v>
      </c>
      <c r="E14" s="124">
        <v>9</v>
      </c>
      <c r="F14" s="118" t="s">
        <v>486</v>
      </c>
      <c r="G14" s="125" t="s">
        <v>487</v>
      </c>
      <c r="H14" s="2"/>
      <c r="I14" s="131" t="s">
        <v>488</v>
      </c>
      <c r="J14" s="126"/>
      <c r="K14" s="127"/>
    </row>
    <row r="15" spans="1:11" ht="13.5">
      <c r="A15" s="124">
        <v>10</v>
      </c>
      <c r="B15" s="118" t="s">
        <v>385</v>
      </c>
      <c r="C15" s="125" t="s">
        <v>386</v>
      </c>
      <c r="E15" s="124">
        <v>10</v>
      </c>
      <c r="F15" s="118" t="s">
        <v>489</v>
      </c>
      <c r="G15" s="125" t="s">
        <v>490</v>
      </c>
      <c r="H15" s="2"/>
      <c r="I15" s="1" t="s">
        <v>491</v>
      </c>
      <c r="J15" s="2"/>
      <c r="K15" s="2"/>
    </row>
    <row r="16" spans="1:11" ht="13.5">
      <c r="A16" s="124">
        <v>11</v>
      </c>
      <c r="B16" s="118" t="s">
        <v>387</v>
      </c>
      <c r="C16" s="125" t="s">
        <v>388</v>
      </c>
      <c r="E16" s="124">
        <v>11</v>
      </c>
      <c r="F16" s="118" t="s">
        <v>492</v>
      </c>
      <c r="G16" s="125" t="s">
        <v>493</v>
      </c>
      <c r="H16" s="2"/>
      <c r="I16" s="128"/>
      <c r="J16" s="129"/>
      <c r="K16" s="130"/>
    </row>
    <row r="17" spans="1:11" ht="13.5">
      <c r="A17" s="124">
        <v>12</v>
      </c>
      <c r="B17" s="118" t="s">
        <v>389</v>
      </c>
      <c r="C17" s="125" t="s">
        <v>390</v>
      </c>
      <c r="E17" s="124">
        <v>12</v>
      </c>
      <c r="F17" s="118" t="s">
        <v>494</v>
      </c>
      <c r="G17" s="125" t="s">
        <v>495</v>
      </c>
      <c r="H17" s="2"/>
      <c r="I17" s="128"/>
      <c r="J17" s="129"/>
      <c r="K17" s="130"/>
    </row>
    <row r="18" spans="1:8" ht="13.5">
      <c r="A18" s="124">
        <v>13</v>
      </c>
      <c r="B18" s="118" t="s">
        <v>391</v>
      </c>
      <c r="C18" s="125" t="s">
        <v>392</v>
      </c>
      <c r="E18" s="124">
        <v>13</v>
      </c>
      <c r="F18" s="118" t="s">
        <v>496</v>
      </c>
      <c r="G18" s="125" t="s">
        <v>497</v>
      </c>
      <c r="H18" s="2"/>
    </row>
    <row r="19" spans="1:11" ht="13.5">
      <c r="A19" s="124">
        <v>14</v>
      </c>
      <c r="B19" s="118" t="s">
        <v>393</v>
      </c>
      <c r="C19" s="125" t="s">
        <v>394</v>
      </c>
      <c r="E19" s="124">
        <v>14</v>
      </c>
      <c r="F19" s="118" t="s">
        <v>498</v>
      </c>
      <c r="G19" s="125" t="s">
        <v>499</v>
      </c>
      <c r="H19" s="2"/>
      <c r="I19" s="128"/>
      <c r="J19" s="129"/>
      <c r="K19" s="130"/>
    </row>
    <row r="20" spans="1:11" ht="13.5">
      <c r="A20" s="124">
        <v>15</v>
      </c>
      <c r="B20" s="118" t="s">
        <v>395</v>
      </c>
      <c r="C20" s="125" t="s">
        <v>396</v>
      </c>
      <c r="E20" s="124">
        <v>15</v>
      </c>
      <c r="F20" s="118" t="s">
        <v>500</v>
      </c>
      <c r="G20" s="125" t="s">
        <v>501</v>
      </c>
      <c r="H20" s="2"/>
      <c r="I20" s="128"/>
      <c r="J20" s="129"/>
      <c r="K20" s="130"/>
    </row>
    <row r="21" spans="1:11" ht="13.5">
      <c r="A21" s="124">
        <v>16</v>
      </c>
      <c r="B21" s="118" t="s">
        <v>397</v>
      </c>
      <c r="C21" s="125" t="s">
        <v>398</v>
      </c>
      <c r="E21" s="124">
        <v>16</v>
      </c>
      <c r="F21" s="118" t="s">
        <v>502</v>
      </c>
      <c r="G21" s="125" t="s">
        <v>503</v>
      </c>
      <c r="H21" s="2"/>
      <c r="I21" s="128"/>
      <c r="J21" s="129"/>
      <c r="K21" s="130"/>
    </row>
    <row r="22" spans="1:11" ht="13.5">
      <c r="A22" s="124">
        <v>17</v>
      </c>
      <c r="B22" s="118" t="s">
        <v>399</v>
      </c>
      <c r="C22" s="125" t="s">
        <v>400</v>
      </c>
      <c r="E22" s="124">
        <v>17</v>
      </c>
      <c r="F22" s="118" t="s">
        <v>504</v>
      </c>
      <c r="G22" s="125" t="s">
        <v>505</v>
      </c>
      <c r="H22" s="2"/>
      <c r="I22" s="128"/>
      <c r="J22" s="129"/>
      <c r="K22" s="130"/>
    </row>
    <row r="23" spans="1:11" ht="13.5">
      <c r="A23" s="124">
        <v>18</v>
      </c>
      <c r="B23" s="118" t="s">
        <v>401</v>
      </c>
      <c r="C23" s="125" t="s">
        <v>402</v>
      </c>
      <c r="E23" s="124">
        <v>18</v>
      </c>
      <c r="F23" s="118" t="s">
        <v>506</v>
      </c>
      <c r="G23" s="125" t="s">
        <v>507</v>
      </c>
      <c r="H23" s="2"/>
      <c r="I23" s="128"/>
      <c r="J23" s="129"/>
      <c r="K23" s="130"/>
    </row>
    <row r="24" spans="1:11" ht="13.5">
      <c r="A24" s="124">
        <v>19</v>
      </c>
      <c r="B24" s="118" t="s">
        <v>403</v>
      </c>
      <c r="C24" s="125" t="s">
        <v>404</v>
      </c>
      <c r="E24" s="124">
        <v>19</v>
      </c>
      <c r="F24" s="118" t="s">
        <v>508</v>
      </c>
      <c r="G24" s="125" t="s">
        <v>509</v>
      </c>
      <c r="H24" s="2"/>
      <c r="I24" s="128"/>
      <c r="J24" s="129"/>
      <c r="K24" s="130"/>
    </row>
    <row r="25" spans="1:11" ht="13.5">
      <c r="A25" s="124">
        <v>20</v>
      </c>
      <c r="B25" s="118" t="s">
        <v>405</v>
      </c>
      <c r="C25" s="125" t="s">
        <v>406</v>
      </c>
      <c r="E25" s="124">
        <v>20</v>
      </c>
      <c r="F25" s="118" t="s">
        <v>510</v>
      </c>
      <c r="G25" s="125" t="s">
        <v>511</v>
      </c>
      <c r="H25" s="2"/>
      <c r="I25" s="128"/>
      <c r="J25" s="129"/>
      <c r="K25" s="130"/>
    </row>
    <row r="26" spans="1:11" ht="13.5">
      <c r="A26" s="124">
        <v>21</v>
      </c>
      <c r="B26" s="118" t="s">
        <v>407</v>
      </c>
      <c r="C26" s="125" t="s">
        <v>408</v>
      </c>
      <c r="E26" s="124">
        <v>21</v>
      </c>
      <c r="F26" s="118" t="s">
        <v>512</v>
      </c>
      <c r="G26" s="125" t="s">
        <v>513</v>
      </c>
      <c r="H26" s="2"/>
      <c r="I26" s="128"/>
      <c r="J26" s="129"/>
      <c r="K26" s="130"/>
    </row>
    <row r="27" spans="1:11" ht="13.5">
      <c r="A27" s="124">
        <v>22</v>
      </c>
      <c r="B27" s="118" t="s">
        <v>409</v>
      </c>
      <c r="C27" s="125" t="s">
        <v>410</v>
      </c>
      <c r="E27" s="124">
        <v>22</v>
      </c>
      <c r="F27" s="118" t="s">
        <v>514</v>
      </c>
      <c r="G27" s="125" t="s">
        <v>515</v>
      </c>
      <c r="H27" s="2"/>
      <c r="I27" s="128"/>
      <c r="J27" s="129"/>
      <c r="K27" s="130"/>
    </row>
    <row r="28" spans="1:3" ht="13.5">
      <c r="A28" s="124">
        <v>23</v>
      </c>
      <c r="B28" s="118" t="s">
        <v>411</v>
      </c>
      <c r="C28" s="125" t="s">
        <v>412</v>
      </c>
    </row>
    <row r="29" spans="1:3" ht="13.5">
      <c r="A29" s="124">
        <v>24</v>
      </c>
      <c r="B29" s="118" t="s">
        <v>413</v>
      </c>
      <c r="C29" s="125" t="s">
        <v>414</v>
      </c>
    </row>
    <row r="30" spans="1:3" ht="13.5">
      <c r="A30" s="124">
        <v>25</v>
      </c>
      <c r="B30" s="118" t="s">
        <v>415</v>
      </c>
      <c r="C30" s="125" t="s">
        <v>416</v>
      </c>
    </row>
    <row r="31" spans="1:3" ht="13.5">
      <c r="A31" s="124">
        <v>26</v>
      </c>
      <c r="B31" s="118" t="s">
        <v>417</v>
      </c>
      <c r="C31" s="125" t="s">
        <v>418</v>
      </c>
    </row>
    <row r="32" spans="1:3" ht="13.5">
      <c r="A32" s="124">
        <v>27</v>
      </c>
      <c r="B32" s="118" t="s">
        <v>419</v>
      </c>
      <c r="C32" s="125" t="s">
        <v>420</v>
      </c>
    </row>
    <row r="33" spans="1:3" ht="13.5">
      <c r="A33" s="124">
        <v>28</v>
      </c>
      <c r="B33" s="118" t="s">
        <v>421</v>
      </c>
      <c r="C33" s="125" t="s">
        <v>422</v>
      </c>
    </row>
    <row r="34" spans="1:3" ht="13.5">
      <c r="A34" s="124">
        <v>29</v>
      </c>
      <c r="B34" s="118" t="s">
        <v>423</v>
      </c>
      <c r="C34" s="125" t="s">
        <v>424</v>
      </c>
    </row>
    <row r="35" spans="1:3" ht="13.5">
      <c r="A35" s="124">
        <v>30</v>
      </c>
      <c r="B35" s="118" t="s">
        <v>425</v>
      </c>
      <c r="C35" s="125" t="s">
        <v>426</v>
      </c>
    </row>
    <row r="36" spans="1:3" ht="13.5">
      <c r="A36" s="124">
        <v>31</v>
      </c>
      <c r="B36" s="118" t="s">
        <v>427</v>
      </c>
      <c r="C36" s="125" t="s">
        <v>428</v>
      </c>
    </row>
    <row r="37" spans="1:3" ht="13.5">
      <c r="A37" s="124">
        <v>32</v>
      </c>
      <c r="B37" s="118" t="s">
        <v>429</v>
      </c>
      <c r="C37" s="125" t="s">
        <v>430</v>
      </c>
    </row>
    <row r="38" spans="1:3" ht="13.5">
      <c r="A38" s="124">
        <v>33</v>
      </c>
      <c r="B38" s="118" t="s">
        <v>431</v>
      </c>
      <c r="C38" s="125" t="s">
        <v>432</v>
      </c>
    </row>
    <row r="39" spans="1:3" ht="13.5">
      <c r="A39" s="124">
        <v>34</v>
      </c>
      <c r="B39" s="118" t="s">
        <v>433</v>
      </c>
      <c r="C39" s="125" t="s">
        <v>434</v>
      </c>
    </row>
    <row r="40" spans="1:3" ht="13.5">
      <c r="A40" s="124">
        <v>35</v>
      </c>
      <c r="B40" s="118" t="s">
        <v>435</v>
      </c>
      <c r="C40" s="125" t="s">
        <v>436</v>
      </c>
    </row>
    <row r="41" spans="1:3" ht="13.5">
      <c r="A41" s="124">
        <v>36</v>
      </c>
      <c r="B41" s="118" t="s">
        <v>437</v>
      </c>
      <c r="C41" s="125" t="s">
        <v>438</v>
      </c>
    </row>
    <row r="42" spans="1:3" ht="13.5">
      <c r="A42" s="124">
        <v>37</v>
      </c>
      <c r="B42" s="118" t="s">
        <v>439</v>
      </c>
      <c r="C42" s="125" t="s">
        <v>440</v>
      </c>
    </row>
    <row r="43" spans="1:3" ht="13.5">
      <c r="A43" s="124">
        <v>38</v>
      </c>
      <c r="B43" s="118" t="s">
        <v>441</v>
      </c>
      <c r="C43" s="125" t="s">
        <v>442</v>
      </c>
    </row>
    <row r="44" spans="1:3" ht="13.5">
      <c r="A44" s="124">
        <v>39</v>
      </c>
      <c r="B44" s="118" t="s">
        <v>443</v>
      </c>
      <c r="C44" s="125" t="s">
        <v>444</v>
      </c>
    </row>
    <row r="45" spans="1:3" ht="13.5">
      <c r="A45" s="124">
        <v>40</v>
      </c>
      <c r="B45" s="118" t="s">
        <v>533</v>
      </c>
      <c r="C45" s="125" t="s">
        <v>533</v>
      </c>
    </row>
    <row r="46" spans="1:3" ht="13.5">
      <c r="A46" s="124">
        <v>41</v>
      </c>
      <c r="B46" s="118" t="s">
        <v>445</v>
      </c>
      <c r="C46" s="125" t="s">
        <v>446</v>
      </c>
    </row>
    <row r="47" spans="1:3" ht="13.5">
      <c r="A47" s="124">
        <v>42</v>
      </c>
      <c r="B47" s="118" t="s">
        <v>447</v>
      </c>
      <c r="C47" s="125" t="s">
        <v>448</v>
      </c>
    </row>
    <row r="48" spans="1:3" ht="13.5">
      <c r="A48" s="124">
        <v>43</v>
      </c>
      <c r="B48" s="118" t="s">
        <v>449</v>
      </c>
      <c r="C48" s="125" t="s">
        <v>450</v>
      </c>
    </row>
    <row r="49" spans="1:3" ht="13.5">
      <c r="A49" s="124">
        <v>44</v>
      </c>
      <c r="B49" s="118" t="s">
        <v>451</v>
      </c>
      <c r="C49" s="125" t="s">
        <v>452</v>
      </c>
    </row>
    <row r="50" spans="1:3" ht="13.5">
      <c r="A50" s="124">
        <v>45</v>
      </c>
      <c r="B50" s="118" t="s">
        <v>453</v>
      </c>
      <c r="C50" s="125" t="s">
        <v>454</v>
      </c>
    </row>
    <row r="51" spans="1:3" ht="13.5">
      <c r="A51" s="124">
        <v>46</v>
      </c>
      <c r="B51" s="118" t="s">
        <v>455</v>
      </c>
      <c r="C51" s="125" t="s">
        <v>456</v>
      </c>
    </row>
    <row r="52" spans="1:3" ht="13.5">
      <c r="A52" s="124">
        <v>47</v>
      </c>
      <c r="B52" s="118" t="s">
        <v>457</v>
      </c>
      <c r="C52" s="125" t="s">
        <v>458</v>
      </c>
    </row>
    <row r="53" spans="1:3" ht="13.5">
      <c r="A53" s="124">
        <v>48</v>
      </c>
      <c r="B53" s="118" t="s">
        <v>459</v>
      </c>
      <c r="C53" s="125" t="s">
        <v>460</v>
      </c>
    </row>
    <row r="54" spans="1:3" ht="13.5">
      <c r="A54" s="124">
        <v>49</v>
      </c>
      <c r="B54" s="118" t="s">
        <v>532</v>
      </c>
      <c r="C54" s="125" t="s">
        <v>532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12"/>
  <sheetViews>
    <sheetView showGridLines="0" showRowColHeaders="0" tabSelected="1" zoomScalePageLayoutView="0" workbookViewId="0" topLeftCell="A1">
      <pane ySplit="22" topLeftCell="A23" activePane="bottomLeft" state="frozen"/>
      <selection pane="topLeft" activeCell="A1" sqref="A1"/>
      <selection pane="bottomLeft" activeCell="C3" sqref="C3:D3"/>
    </sheetView>
  </sheetViews>
  <sheetFormatPr defaultColWidth="8.875" defaultRowHeight="13.5"/>
  <cols>
    <col min="1" max="1" width="11.00390625" style="0" bestFit="1" customWidth="1"/>
    <col min="2" max="2" width="12.75390625" style="0" customWidth="1"/>
    <col min="3" max="3" width="11.125" style="0" customWidth="1"/>
    <col min="4" max="4" width="27.25390625" style="0" customWidth="1"/>
    <col min="5" max="5" width="7.00390625" style="0" customWidth="1"/>
    <col min="6" max="6" width="13.125" style="0" customWidth="1"/>
  </cols>
  <sheetData>
    <row r="1" spans="1:6" ht="27.75" customHeight="1">
      <c r="A1" s="247" t="s">
        <v>334</v>
      </c>
      <c r="B1" s="247"/>
      <c r="C1" s="247"/>
      <c r="D1" s="247"/>
      <c r="E1" s="247"/>
      <c r="F1" s="247"/>
    </row>
    <row r="2" spans="1:6" ht="24">
      <c r="A2" s="183" t="s">
        <v>530</v>
      </c>
      <c r="B2" s="18"/>
      <c r="C2" s="18"/>
      <c r="D2" s="18"/>
      <c r="E2" s="17"/>
      <c r="F2" s="17"/>
    </row>
    <row r="3" spans="2:4" ht="26.25" customHeight="1">
      <c r="B3" s="115" t="s">
        <v>362</v>
      </c>
      <c r="C3" s="249"/>
      <c r="D3" s="250"/>
    </row>
    <row r="4" spans="2:8" s="19" customFormat="1" ht="15" customHeight="1">
      <c r="B4" s="99"/>
      <c r="C4" s="100"/>
      <c r="D4" s="2"/>
      <c r="E4" s="2"/>
      <c r="F4" s="2"/>
      <c r="G4" s="100"/>
      <c r="H4" s="100"/>
    </row>
    <row r="5" spans="2:8" s="19" customFormat="1" ht="15" customHeight="1">
      <c r="B5" s="99"/>
      <c r="C5" s="100" t="s">
        <v>517</v>
      </c>
      <c r="D5" s="2"/>
      <c r="E5" s="2"/>
      <c r="F5" s="2"/>
      <c r="G5" s="100"/>
      <c r="H5" s="100"/>
    </row>
    <row r="6" spans="2:8" s="19" customFormat="1" ht="15" customHeight="1">
      <c r="B6" s="99"/>
      <c r="C6" s="100"/>
      <c r="D6" s="2"/>
      <c r="E6" s="2"/>
      <c r="F6" s="2"/>
      <c r="G6" s="100"/>
      <c r="H6" s="100"/>
    </row>
    <row r="7" spans="2:8" s="19" customFormat="1" ht="15" customHeight="1">
      <c r="B7" s="99"/>
      <c r="C7" s="100"/>
      <c r="D7" s="2"/>
      <c r="E7" s="2"/>
      <c r="F7" s="2"/>
      <c r="G7" s="100"/>
      <c r="H7" s="100"/>
    </row>
    <row r="8" spans="2:8" s="19" customFormat="1" ht="15" customHeight="1">
      <c r="B8" s="99"/>
      <c r="C8" s="100"/>
      <c r="D8" s="2"/>
      <c r="E8" s="2"/>
      <c r="F8" s="2"/>
      <c r="G8" s="100"/>
      <c r="H8" s="100"/>
    </row>
    <row r="9" spans="1:8" s="19" customFormat="1" ht="32.25" customHeight="1">
      <c r="A9" s="20"/>
      <c r="B9" s="101"/>
      <c r="C9" s="102"/>
      <c r="D9" s="102"/>
      <c r="E9" s="102"/>
      <c r="F9" s="100"/>
      <c r="G9" s="100"/>
      <c r="H9" s="100"/>
    </row>
    <row r="11" spans="1:4" ht="25.5" customHeight="1">
      <c r="A11" s="248" t="s">
        <v>335</v>
      </c>
      <c r="B11" s="248"/>
      <c r="C11" s="132" t="s">
        <v>337</v>
      </c>
      <c r="D11" s="133"/>
    </row>
    <row r="12" spans="1:4" ht="24.75" customHeight="1">
      <c r="A12" s="135"/>
      <c r="B12" s="135"/>
      <c r="C12" s="132" t="s">
        <v>336</v>
      </c>
      <c r="D12" s="134"/>
    </row>
  </sheetData>
  <sheetProtection sheet="1" selectLockedCells="1"/>
  <mergeCells count="3">
    <mergeCell ref="A1:F1"/>
    <mergeCell ref="A11:B11"/>
    <mergeCell ref="C3:D3"/>
  </mergeCells>
  <dataValidations count="2">
    <dataValidation allowBlank="1" showInputMessage="1" showErrorMessage="1" imeMode="on" sqref="D11 C3:D3"/>
    <dataValidation allowBlank="1" showInputMessage="1" showErrorMessage="1" imeMode="halfAlpha" sqref="D1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W71"/>
  <sheetViews>
    <sheetView showGridLines="0" zoomScalePageLayoutView="0" workbookViewId="0" topLeftCell="A1">
      <pane ySplit="13" topLeftCell="A14" activePane="bottomLeft" state="frozen"/>
      <selection pane="topLeft" activeCell="C3" sqref="C3:D3"/>
      <selection pane="bottomLeft" activeCell="J18" sqref="J18"/>
    </sheetView>
  </sheetViews>
  <sheetFormatPr defaultColWidth="9.00390625" defaultRowHeight="13.5"/>
  <cols>
    <col min="1" max="1" width="5.50390625" style="1" customWidth="1"/>
    <col min="2" max="2" width="6.50390625" style="1" customWidth="1"/>
    <col min="3" max="3" width="11.00390625" style="1" customWidth="1"/>
    <col min="4" max="4" width="11.875" style="1" customWidth="1"/>
    <col min="5" max="5" width="12.875" style="2" customWidth="1"/>
    <col min="6" max="6" width="4.125" style="21" customWidth="1"/>
    <col min="7" max="7" width="9.875" style="1" customWidth="1"/>
    <col min="8" max="8" width="8.25390625" style="2" customWidth="1"/>
    <col min="9" max="9" width="9.875" style="2" customWidth="1"/>
    <col min="10" max="10" width="8.25390625" style="44" customWidth="1"/>
    <col min="11" max="11" width="4.375" style="2" customWidth="1"/>
    <col min="12" max="12" width="5.625" style="2" customWidth="1"/>
    <col min="13" max="13" width="4.375" style="2" customWidth="1"/>
    <col min="14" max="14" width="5.625" style="2" customWidth="1"/>
    <col min="15" max="15" width="1.4921875" style="2" customWidth="1"/>
    <col min="16" max="16" width="8.375" style="2" hidden="1" customWidth="1"/>
    <col min="17" max="17" width="8.875" style="2" hidden="1" customWidth="1"/>
    <col min="18" max="18" width="12.375" style="0" hidden="1" customWidth="1"/>
    <col min="19" max="19" width="5.375" style="2" hidden="1" customWidth="1"/>
    <col min="20" max="21" width="8.875" style="2" hidden="1" customWidth="1"/>
    <col min="22" max="22" width="5.50390625" style="1" customWidth="1"/>
    <col min="23" max="23" width="6.50390625" style="1" customWidth="1"/>
    <col min="24" max="24" width="11.00390625" style="1" customWidth="1"/>
    <col min="25" max="25" width="11.875" style="1" customWidth="1"/>
    <col min="26" max="26" width="12.875" style="2" customWidth="1"/>
    <col min="27" max="27" width="4.125" style="21" customWidth="1"/>
    <col min="28" max="28" width="9.875" style="1" customWidth="1"/>
    <col min="29" max="29" width="8.25390625" style="2" customWidth="1"/>
    <col min="30" max="30" width="9.875" style="2" customWidth="1"/>
    <col min="31" max="31" width="8.25390625" style="44" customWidth="1"/>
    <col min="32" max="32" width="4.75390625" style="2" customWidth="1"/>
    <col min="33" max="33" width="5.625" style="2" customWidth="1"/>
    <col min="34" max="34" width="4.75390625" style="2" customWidth="1"/>
    <col min="35" max="35" width="5.625" style="2" customWidth="1"/>
    <col min="36" max="36" width="6.50390625" style="2" customWidth="1"/>
    <col min="37" max="37" width="9.625" style="2" customWidth="1"/>
    <col min="38" max="38" width="9.875" style="2" customWidth="1"/>
    <col min="39" max="39" width="12.375" style="0" customWidth="1"/>
    <col min="40" max="40" width="5.375" style="2" hidden="1" customWidth="1"/>
    <col min="41" max="42" width="8.875" style="2" hidden="1" customWidth="1"/>
    <col min="43" max="43" width="6.50390625" style="2" hidden="1" customWidth="1"/>
    <col min="44" max="44" width="8.00390625" style="2" customWidth="1"/>
    <col min="45" max="45" width="5.625" style="2" customWidth="1"/>
    <col min="46" max="46" width="7.875" style="2" customWidth="1"/>
    <col min="47" max="51" width="8.875" style="2" customWidth="1"/>
    <col min="52" max="52" width="46.625" style="2" customWidth="1"/>
    <col min="53" max="16384" width="9.00390625" style="2" customWidth="1"/>
  </cols>
  <sheetData>
    <row r="1" spans="1:35" ht="26.25" customHeight="1">
      <c r="A1" s="252" t="s">
        <v>319</v>
      </c>
      <c r="B1" s="252"/>
      <c r="C1" s="253" t="s">
        <v>578</v>
      </c>
      <c r="D1" s="253"/>
      <c r="E1" s="253"/>
      <c r="F1" s="50"/>
      <c r="G1" s="254" t="s">
        <v>537</v>
      </c>
      <c r="H1" s="254"/>
      <c r="J1" s="44" t="s">
        <v>528</v>
      </c>
      <c r="K1" s="255">
        <f>SUM(J8,AE8)</f>
        <v>0</v>
      </c>
      <c r="L1" s="256"/>
      <c r="M1" s="257"/>
      <c r="N1" s="211"/>
      <c r="V1" s="266" t="s">
        <v>319</v>
      </c>
      <c r="W1" s="266"/>
      <c r="X1" s="253" t="s">
        <v>578</v>
      </c>
      <c r="Y1" s="253"/>
      <c r="Z1" s="253"/>
      <c r="AA1" s="50"/>
      <c r="AB1" s="272" t="s">
        <v>538</v>
      </c>
      <c r="AC1" s="272"/>
      <c r="AE1" s="44" t="s">
        <v>528</v>
      </c>
      <c r="AF1" s="255">
        <f>SUM(J8,AE8)</f>
        <v>0</v>
      </c>
      <c r="AG1" s="256"/>
      <c r="AH1" s="257"/>
      <c r="AI1" s="211"/>
    </row>
    <row r="2" spans="3:30" ht="9.75" customHeight="1">
      <c r="C2" s="259">
        <f>IF(C1="","大会名が未入力です。","")</f>
      </c>
      <c r="D2" s="259"/>
      <c r="E2" s="259"/>
      <c r="F2" s="63"/>
      <c r="G2" s="51"/>
      <c r="H2" s="53"/>
      <c r="I2" s="67"/>
      <c r="X2" s="259">
        <f>IF(X1="","大会名が未入力です。","")</f>
      </c>
      <c r="Y2" s="259"/>
      <c r="Z2" s="259"/>
      <c r="AA2" s="63"/>
      <c r="AB2" s="51"/>
      <c r="AC2" s="53"/>
      <c r="AD2" s="67"/>
    </row>
    <row r="3" spans="1:39" ht="20.25" customHeight="1">
      <c r="A3" s="258" t="s">
        <v>346</v>
      </c>
      <c r="B3" s="258"/>
      <c r="C3" s="260">
        <f>IF('申込必要事項'!$C$3="","",'申込必要事項'!$C$3)</f>
      </c>
      <c r="D3" s="260"/>
      <c r="E3" s="89"/>
      <c r="F3" s="90" t="s">
        <v>338</v>
      </c>
      <c r="G3" s="261">
        <f>IF('申込必要事項'!D11="","",'申込必要事項'!D11)</f>
      </c>
      <c r="H3" s="261"/>
      <c r="I3" s="267">
        <f>IF('申込必要事項'!D12="","",'申込必要事項'!D12)</f>
      </c>
      <c r="J3" s="267"/>
      <c r="K3" s="267"/>
      <c r="L3" s="267"/>
      <c r="M3" s="267"/>
      <c r="N3" s="209"/>
      <c r="V3" s="268" t="s">
        <v>346</v>
      </c>
      <c r="W3" s="268"/>
      <c r="X3" s="260">
        <f>IF('申込必要事項'!$C$3="","",'申込必要事項'!$C$3)</f>
      </c>
      <c r="Y3" s="260"/>
      <c r="Z3" s="89"/>
      <c r="AA3" s="90" t="s">
        <v>338</v>
      </c>
      <c r="AB3" s="261">
        <f>IF('申込必要事項'!D11="","",'申込必要事項'!D11)</f>
      </c>
      <c r="AC3" s="261"/>
      <c r="AD3" s="267">
        <f>IF('申込必要事項'!D12="","",'申込必要事項'!D12)</f>
      </c>
      <c r="AE3" s="267"/>
      <c r="AF3" s="267"/>
      <c r="AG3" s="267"/>
      <c r="AH3" s="267"/>
      <c r="AI3" s="209"/>
      <c r="AJ3" s="126" t="s">
        <v>529</v>
      </c>
      <c r="AK3" s="126"/>
      <c r="AL3" s="126"/>
      <c r="AM3" s="204"/>
    </row>
    <row r="4" spans="1:39" ht="6" customHeight="1" thickBot="1">
      <c r="A4" s="72"/>
      <c r="B4" s="72"/>
      <c r="C4" s="73"/>
      <c r="D4" s="63"/>
      <c r="E4" s="63"/>
      <c r="F4" s="63"/>
      <c r="G4" s="51"/>
      <c r="H4" s="53"/>
      <c r="I4" s="53"/>
      <c r="J4" s="74"/>
      <c r="K4" s="74"/>
      <c r="L4" s="74"/>
      <c r="M4" s="74"/>
      <c r="N4" s="74"/>
      <c r="V4" s="72"/>
      <c r="W4" s="72"/>
      <c r="X4" s="73"/>
      <c r="Y4" s="63"/>
      <c r="Z4" s="63"/>
      <c r="AA4" s="63"/>
      <c r="AB4" s="51"/>
      <c r="AC4" s="53"/>
      <c r="AD4" s="53"/>
      <c r="AE4" s="74"/>
      <c r="AF4" s="74"/>
      <c r="AG4" s="74"/>
      <c r="AH4" s="74"/>
      <c r="AI4" s="74"/>
      <c r="AJ4" s="126"/>
      <c r="AK4" s="126"/>
      <c r="AL4" s="126"/>
      <c r="AM4" s="204"/>
    </row>
    <row r="5" spans="1:43" ht="13.5" customHeight="1">
      <c r="A5" s="72"/>
      <c r="B5" s="72"/>
      <c r="C5" s="61" t="s">
        <v>321</v>
      </c>
      <c r="D5" s="145" t="s">
        <v>322</v>
      </c>
      <c r="E5" s="146">
        <f>COUNTIF($S$14:$S$60,1)</f>
        <v>0</v>
      </c>
      <c r="F5" s="147" t="s">
        <v>323</v>
      </c>
      <c r="G5" s="147" t="s">
        <v>327</v>
      </c>
      <c r="H5" s="148"/>
      <c r="I5" s="149" t="s">
        <v>324</v>
      </c>
      <c r="J5" s="150">
        <f>IF(E5="","",E5*H5)</f>
        <v>0</v>
      </c>
      <c r="K5" s="151" t="s">
        <v>326</v>
      </c>
      <c r="L5" s="130"/>
      <c r="M5" s="74"/>
      <c r="N5" s="74"/>
      <c r="V5" s="72"/>
      <c r="W5" s="72"/>
      <c r="X5" s="61" t="s">
        <v>321</v>
      </c>
      <c r="Y5" s="152" t="s">
        <v>322</v>
      </c>
      <c r="Z5" s="153">
        <f>COUNTIF($AN$14:$AN$60,1)</f>
        <v>0</v>
      </c>
      <c r="AA5" s="154" t="s">
        <v>323</v>
      </c>
      <c r="AB5" s="154" t="s">
        <v>327</v>
      </c>
      <c r="AC5" s="148"/>
      <c r="AD5" s="155" t="s">
        <v>324</v>
      </c>
      <c r="AE5" s="156">
        <f>IF(Z5="","",Z5*AC5)</f>
        <v>0</v>
      </c>
      <c r="AF5" s="157" t="s">
        <v>326</v>
      </c>
      <c r="AG5" s="130"/>
      <c r="AH5" s="74"/>
      <c r="AI5" s="74"/>
      <c r="AJ5" s="163" t="s">
        <v>322</v>
      </c>
      <c r="AK5" s="164" t="s">
        <v>522</v>
      </c>
      <c r="AL5" s="164" t="s">
        <v>524</v>
      </c>
      <c r="AM5" s="205" t="s">
        <v>521</v>
      </c>
      <c r="AQ5" s="5" t="str">
        <f>IF('参加人数'!E5="","",'参加人数'!E5)</f>
        <v>100m</v>
      </c>
    </row>
    <row r="6" spans="1:43" ht="13.5" customHeight="1">
      <c r="A6" s="72"/>
      <c r="B6" s="72"/>
      <c r="C6" s="61"/>
      <c r="D6" s="186" t="s">
        <v>520</v>
      </c>
      <c r="E6" s="187">
        <f>COUNTIF($S$14:$S$60,2)</f>
        <v>0</v>
      </c>
      <c r="F6" s="188" t="s">
        <v>323</v>
      </c>
      <c r="G6" s="188" t="s">
        <v>327</v>
      </c>
      <c r="H6" s="189"/>
      <c r="I6" s="190" t="s">
        <v>324</v>
      </c>
      <c r="J6" s="191">
        <f>IF(E6="","",E6*H6)</f>
        <v>0</v>
      </c>
      <c r="K6" s="192" t="s">
        <v>326</v>
      </c>
      <c r="L6" s="130"/>
      <c r="M6" s="74"/>
      <c r="N6" s="74"/>
      <c r="V6" s="72"/>
      <c r="W6" s="72"/>
      <c r="X6" s="61"/>
      <c r="Y6" s="195" t="s">
        <v>520</v>
      </c>
      <c r="Z6" s="196">
        <f>COUNTIF($AN$14:$AN$60,2)</f>
        <v>0</v>
      </c>
      <c r="AA6" s="197" t="s">
        <v>323</v>
      </c>
      <c r="AB6" s="197" t="s">
        <v>327</v>
      </c>
      <c r="AC6" s="189"/>
      <c r="AD6" s="198" t="s">
        <v>324</v>
      </c>
      <c r="AE6" s="199">
        <f>IF(Z6="","",Z6*AC6)</f>
        <v>0</v>
      </c>
      <c r="AF6" s="200" t="s">
        <v>326</v>
      </c>
      <c r="AG6" s="130"/>
      <c r="AH6" s="74"/>
      <c r="AI6" s="74"/>
      <c r="AJ6" s="165" t="s">
        <v>520</v>
      </c>
      <c r="AK6" s="166" t="s">
        <v>523</v>
      </c>
      <c r="AL6" s="166" t="s">
        <v>525</v>
      </c>
      <c r="AM6" s="167" t="s">
        <v>526</v>
      </c>
      <c r="AQ6" s="5" t="str">
        <f>IF('参加人数'!E6="","",'参加人数'!E6)</f>
        <v>400m</v>
      </c>
    </row>
    <row r="7" spans="1:43" ht="13.5" customHeight="1" thickBot="1">
      <c r="A7" s="72"/>
      <c r="B7" s="72"/>
      <c r="C7" s="61"/>
      <c r="D7" s="141" t="s">
        <v>320</v>
      </c>
      <c r="E7" s="185">
        <f>K71+M71</f>
        <v>0</v>
      </c>
      <c r="F7" s="142" t="s">
        <v>539</v>
      </c>
      <c r="G7" s="142" t="s">
        <v>327</v>
      </c>
      <c r="H7" s="143"/>
      <c r="I7" s="144" t="s">
        <v>324</v>
      </c>
      <c r="J7" s="193">
        <f>IF(E7="","",E7*H7)</f>
        <v>0</v>
      </c>
      <c r="K7" s="86" t="s">
        <v>326</v>
      </c>
      <c r="L7" s="130"/>
      <c r="M7" s="74"/>
      <c r="N7" s="74"/>
      <c r="V7" s="72"/>
      <c r="W7" s="72"/>
      <c r="X7" s="61"/>
      <c r="Y7" s="161" t="s">
        <v>320</v>
      </c>
      <c r="Z7" s="194">
        <f>AF71+AH71</f>
        <v>0</v>
      </c>
      <c r="AA7" s="162" t="s">
        <v>323</v>
      </c>
      <c r="AB7" s="162" t="s">
        <v>327</v>
      </c>
      <c r="AC7" s="143"/>
      <c r="AD7" s="158" t="s">
        <v>324</v>
      </c>
      <c r="AE7" s="159">
        <f>IF(Z7="","",Z7*AC7)</f>
        <v>0</v>
      </c>
      <c r="AF7" s="160" t="s">
        <v>326</v>
      </c>
      <c r="AG7" s="130"/>
      <c r="AH7" s="74"/>
      <c r="AI7" s="74"/>
      <c r="AJ7" s="203" t="s">
        <v>320</v>
      </c>
      <c r="AK7" s="166" t="s">
        <v>553</v>
      </c>
      <c r="AL7" s="166" t="s">
        <v>554</v>
      </c>
      <c r="AM7" s="167" t="s">
        <v>526</v>
      </c>
      <c r="AQ7" s="5"/>
    </row>
    <row r="8" spans="1:43" ht="13.5" customHeight="1" thickBot="1">
      <c r="A8" s="72"/>
      <c r="B8" s="72"/>
      <c r="D8" s="96"/>
      <c r="E8" s="96"/>
      <c r="F8" s="61"/>
      <c r="G8" s="60"/>
      <c r="H8" s="273" t="s">
        <v>325</v>
      </c>
      <c r="I8" s="274"/>
      <c r="J8" s="87">
        <f>SUM(J5:J7)</f>
        <v>0</v>
      </c>
      <c r="K8" s="86" t="s">
        <v>326</v>
      </c>
      <c r="L8" s="130"/>
      <c r="M8" s="74"/>
      <c r="N8" s="74"/>
      <c r="V8" s="72"/>
      <c r="W8" s="72"/>
      <c r="Y8" s="96"/>
      <c r="Z8" s="96"/>
      <c r="AA8" s="61"/>
      <c r="AB8" s="60"/>
      <c r="AC8" s="275" t="s">
        <v>325</v>
      </c>
      <c r="AD8" s="276"/>
      <c r="AE8" s="159">
        <f>SUM(AE5:AE7)</f>
        <v>0</v>
      </c>
      <c r="AF8" s="160" t="s">
        <v>326</v>
      </c>
      <c r="AG8" s="130"/>
      <c r="AH8" s="74"/>
      <c r="AI8" s="74"/>
      <c r="AQ8" s="5" t="str">
        <f>IF('参加人数'!E7="","",'参加人数'!E7)</f>
        <v>1500m</v>
      </c>
    </row>
    <row r="9" spans="1:43" ht="16.5" customHeight="1">
      <c r="A9" s="72"/>
      <c r="B9" s="98" t="s">
        <v>527</v>
      </c>
      <c r="C9" s="75"/>
      <c r="D9" s="64"/>
      <c r="E9" s="63"/>
      <c r="F9" s="63"/>
      <c r="G9" s="51"/>
      <c r="H9" s="136" t="s">
        <v>535</v>
      </c>
      <c r="I9" s="53"/>
      <c r="J9" s="74"/>
      <c r="K9" s="74"/>
      <c r="L9" s="74"/>
      <c r="M9" s="74"/>
      <c r="N9" s="74"/>
      <c r="V9" s="72"/>
      <c r="W9" s="98" t="s">
        <v>527</v>
      </c>
      <c r="X9" s="75"/>
      <c r="Y9" s="64"/>
      <c r="Z9" s="63"/>
      <c r="AA9" s="63"/>
      <c r="AB9" s="51"/>
      <c r="AC9" s="136" t="s">
        <v>535</v>
      </c>
      <c r="AD9" s="53"/>
      <c r="AE9" s="74"/>
      <c r="AF9" s="74"/>
      <c r="AG9" s="74"/>
      <c r="AH9" s="74"/>
      <c r="AI9" s="74"/>
      <c r="AQ9" s="5" t="str">
        <f>IF('参加人数'!E8="","",'参加人数'!E8)</f>
        <v>100mH</v>
      </c>
    </row>
    <row r="10" spans="1:36" ht="15.75" customHeight="1">
      <c r="A10" s="51"/>
      <c r="B10" s="264" t="s">
        <v>345</v>
      </c>
      <c r="C10" s="114" t="s">
        <v>536</v>
      </c>
      <c r="E10" s="53"/>
      <c r="F10" s="52"/>
      <c r="G10" s="2"/>
      <c r="I10" s="21"/>
      <c r="J10" s="251" t="s">
        <v>573</v>
      </c>
      <c r="K10" s="251"/>
      <c r="L10" s="251"/>
      <c r="M10" s="251"/>
      <c r="N10" s="251"/>
      <c r="V10" s="51"/>
      <c r="W10" s="264" t="s">
        <v>345</v>
      </c>
      <c r="X10" s="114" t="s">
        <v>536</v>
      </c>
      <c r="Z10" s="53"/>
      <c r="AA10" s="52"/>
      <c r="AB10" s="2"/>
      <c r="AD10" s="21"/>
      <c r="AE10" s="251" t="s">
        <v>573</v>
      </c>
      <c r="AF10" s="251"/>
      <c r="AG10" s="251"/>
      <c r="AH10" s="251"/>
      <c r="AI10" s="251"/>
      <c r="AJ10" s="202" t="s">
        <v>574</v>
      </c>
    </row>
    <row r="11" spans="1:35" ht="15.75" customHeight="1">
      <c r="A11" s="51"/>
      <c r="B11" s="265"/>
      <c r="C11" s="114" t="s">
        <v>579</v>
      </c>
      <c r="E11" s="53"/>
      <c r="F11" s="52"/>
      <c r="G11" s="262" t="s">
        <v>308</v>
      </c>
      <c r="H11" s="262"/>
      <c r="I11" s="263" t="s">
        <v>309</v>
      </c>
      <c r="J11" s="263"/>
      <c r="K11" s="269" t="s">
        <v>320</v>
      </c>
      <c r="L11" s="270"/>
      <c r="M11" s="270"/>
      <c r="N11" s="271"/>
      <c r="V11" s="51"/>
      <c r="W11" s="265"/>
      <c r="X11" s="114" t="s">
        <v>579</v>
      </c>
      <c r="Z11" s="53"/>
      <c r="AA11" s="52"/>
      <c r="AB11" s="262" t="s">
        <v>308</v>
      </c>
      <c r="AC11" s="262"/>
      <c r="AD11" s="263" t="s">
        <v>309</v>
      </c>
      <c r="AE11" s="263"/>
      <c r="AF11" s="269" t="s">
        <v>320</v>
      </c>
      <c r="AG11" s="270"/>
      <c r="AH11" s="270"/>
      <c r="AI11" s="271"/>
    </row>
    <row r="12" spans="1:40" s="23" customFormat="1" ht="15.75" customHeight="1">
      <c r="A12" s="68" t="s">
        <v>197</v>
      </c>
      <c r="B12" s="68" t="s">
        <v>317</v>
      </c>
      <c r="C12" s="68" t="s">
        <v>318</v>
      </c>
      <c r="D12" s="68" t="s">
        <v>300</v>
      </c>
      <c r="E12" s="69" t="s">
        <v>346</v>
      </c>
      <c r="F12" s="97" t="s">
        <v>199</v>
      </c>
      <c r="G12" s="76" t="s">
        <v>227</v>
      </c>
      <c r="H12" s="77" t="s">
        <v>312</v>
      </c>
      <c r="I12" s="78" t="s">
        <v>227</v>
      </c>
      <c r="J12" s="79" t="s">
        <v>312</v>
      </c>
      <c r="K12" s="212" t="s">
        <v>305</v>
      </c>
      <c r="L12" s="213" t="s">
        <v>570</v>
      </c>
      <c r="M12" s="214" t="s">
        <v>306</v>
      </c>
      <c r="N12" s="213" t="s">
        <v>570</v>
      </c>
      <c r="O12" s="2"/>
      <c r="S12" s="2"/>
      <c r="V12" s="168" t="s">
        <v>197</v>
      </c>
      <c r="W12" s="168" t="s">
        <v>317</v>
      </c>
      <c r="X12" s="168" t="s">
        <v>318</v>
      </c>
      <c r="Y12" s="168" t="s">
        <v>300</v>
      </c>
      <c r="Z12" s="169" t="s">
        <v>346</v>
      </c>
      <c r="AA12" s="170" t="s">
        <v>199</v>
      </c>
      <c r="AB12" s="76" t="s">
        <v>227</v>
      </c>
      <c r="AC12" s="77" t="s">
        <v>312</v>
      </c>
      <c r="AD12" s="78" t="s">
        <v>227</v>
      </c>
      <c r="AE12" s="79" t="s">
        <v>312</v>
      </c>
      <c r="AF12" s="212" t="s">
        <v>305</v>
      </c>
      <c r="AG12" s="213" t="s">
        <v>570</v>
      </c>
      <c r="AH12" s="214" t="s">
        <v>306</v>
      </c>
      <c r="AI12" s="213" t="s">
        <v>570</v>
      </c>
      <c r="AJ12" s="2"/>
      <c r="AN12" s="2"/>
    </row>
    <row r="13" spans="1:40" s="5" customFormat="1" ht="15.75" customHeight="1">
      <c r="A13" s="80" t="s">
        <v>224</v>
      </c>
      <c r="B13" s="65">
        <v>500</v>
      </c>
      <c r="C13" s="35" t="s">
        <v>296</v>
      </c>
      <c r="D13" s="35" t="s">
        <v>301</v>
      </c>
      <c r="E13" s="35" t="s">
        <v>339</v>
      </c>
      <c r="F13" s="81"/>
      <c r="G13" s="35" t="s">
        <v>299</v>
      </c>
      <c r="H13" s="82" t="s">
        <v>302</v>
      </c>
      <c r="I13" s="35" t="s">
        <v>518</v>
      </c>
      <c r="J13" s="82" t="s">
        <v>519</v>
      </c>
      <c r="K13" s="284" t="s">
        <v>547</v>
      </c>
      <c r="L13" s="285">
        <v>44.15</v>
      </c>
      <c r="M13" s="226"/>
      <c r="N13" s="227"/>
      <c r="O13" s="137"/>
      <c r="S13" s="2"/>
      <c r="V13" s="80" t="s">
        <v>224</v>
      </c>
      <c r="W13" s="171">
        <v>500</v>
      </c>
      <c r="X13" s="172" t="s">
        <v>542</v>
      </c>
      <c r="Y13" s="172" t="s">
        <v>543</v>
      </c>
      <c r="Z13" s="172" t="s">
        <v>339</v>
      </c>
      <c r="AA13" s="173"/>
      <c r="AB13" s="172" t="s">
        <v>225</v>
      </c>
      <c r="AC13" s="174" t="s">
        <v>544</v>
      </c>
      <c r="AD13" s="172" t="s">
        <v>545</v>
      </c>
      <c r="AE13" s="174" t="s">
        <v>546</v>
      </c>
      <c r="AF13" s="284" t="s">
        <v>540</v>
      </c>
      <c r="AG13" s="285">
        <v>49.98</v>
      </c>
      <c r="AH13" s="226"/>
      <c r="AI13" s="227"/>
      <c r="AJ13" s="137"/>
      <c r="AN13" s="2"/>
    </row>
    <row r="14" spans="1:46" s="5" customFormat="1" ht="16.5" customHeight="1">
      <c r="A14" s="41">
        <v>1</v>
      </c>
      <c r="B14" s="34"/>
      <c r="C14" s="34"/>
      <c r="D14" s="34"/>
      <c r="E14" s="140">
        <f>IF('申込必要事項'!$C$3="","",'申込必要事項'!$C$3)</f>
      </c>
      <c r="F14" s="83"/>
      <c r="G14" s="84"/>
      <c r="H14" s="85"/>
      <c r="I14" s="84"/>
      <c r="J14" s="139"/>
      <c r="K14" s="225"/>
      <c r="L14" s="230"/>
      <c r="M14" s="228"/>
      <c r="N14" s="229"/>
      <c r="O14" s="138"/>
      <c r="Q14" s="5" t="str">
        <f>IF('参加人数'!B5="","",'参加人数'!B5)</f>
        <v>100m</v>
      </c>
      <c r="S14" s="2">
        <f aca="true" t="shared" si="0" ref="S14:S48">COUNTA(G14,I14)</f>
        <v>0</v>
      </c>
      <c r="V14" s="182">
        <v>1</v>
      </c>
      <c r="W14" s="175"/>
      <c r="X14" s="175"/>
      <c r="Y14" s="175"/>
      <c r="Z14" s="176">
        <f>IF('申込必要事項'!$C$3="","",'申込必要事項'!$C$3)</f>
      </c>
      <c r="AA14" s="177"/>
      <c r="AB14" s="178"/>
      <c r="AC14" s="179"/>
      <c r="AD14" s="178"/>
      <c r="AE14" s="180"/>
      <c r="AF14" s="225"/>
      <c r="AG14" s="230"/>
      <c r="AH14" s="228"/>
      <c r="AI14" s="229"/>
      <c r="AJ14" s="138"/>
      <c r="AN14" s="2">
        <f aca="true" t="shared" si="1" ref="AN14:AN60">COUNTA(AB14,AD14)</f>
        <v>0</v>
      </c>
      <c r="AQ14" s="181"/>
      <c r="AR14" s="181"/>
      <c r="AS14" s="181"/>
      <c r="AT14" s="181"/>
    </row>
    <row r="15" spans="1:46" s="5" customFormat="1" ht="16.5" customHeight="1">
      <c r="A15" s="41">
        <v>2</v>
      </c>
      <c r="B15" s="34"/>
      <c r="C15" s="34"/>
      <c r="D15" s="34"/>
      <c r="E15" s="140">
        <f>IF('申込必要事項'!$C$3="","",'申込必要事項'!$C$3)</f>
      </c>
      <c r="F15" s="83"/>
      <c r="G15" s="84"/>
      <c r="H15" s="85"/>
      <c r="I15" s="84"/>
      <c r="J15" s="139"/>
      <c r="K15" s="225"/>
      <c r="L15" s="230"/>
      <c r="M15" s="228"/>
      <c r="N15" s="229"/>
      <c r="O15" s="138"/>
      <c r="Q15" s="5" t="str">
        <f>IF('参加人数'!B6="","",'参加人数'!B6)</f>
        <v>400m</v>
      </c>
      <c r="S15" s="2">
        <f t="shared" si="0"/>
        <v>0</v>
      </c>
      <c r="V15" s="182">
        <v>2</v>
      </c>
      <c r="W15" s="175"/>
      <c r="X15" s="175"/>
      <c r="Y15" s="175"/>
      <c r="Z15" s="176">
        <f>IF('申込必要事項'!$C$3="","",'申込必要事項'!$C$3)</f>
      </c>
      <c r="AA15" s="177"/>
      <c r="AB15" s="178"/>
      <c r="AC15" s="179"/>
      <c r="AD15" s="178"/>
      <c r="AE15" s="180"/>
      <c r="AF15" s="225"/>
      <c r="AG15" s="230"/>
      <c r="AH15" s="228"/>
      <c r="AI15" s="229"/>
      <c r="AJ15" s="138"/>
      <c r="AN15" s="2">
        <f t="shared" si="1"/>
        <v>0</v>
      </c>
      <c r="AQ15" s="181"/>
      <c r="AR15" s="181"/>
      <c r="AS15" s="181"/>
      <c r="AT15" s="181"/>
    </row>
    <row r="16" spans="1:46" s="5" customFormat="1" ht="16.5" customHeight="1">
      <c r="A16" s="41">
        <v>3</v>
      </c>
      <c r="B16" s="34"/>
      <c r="C16" s="34"/>
      <c r="D16" s="34"/>
      <c r="E16" s="140">
        <f>IF('申込必要事項'!$C$3="","",'申込必要事項'!$C$3)</f>
      </c>
      <c r="F16" s="83"/>
      <c r="G16" s="84"/>
      <c r="H16" s="85"/>
      <c r="I16" s="84"/>
      <c r="J16" s="139"/>
      <c r="K16" s="225"/>
      <c r="L16" s="230"/>
      <c r="M16" s="228"/>
      <c r="N16" s="229"/>
      <c r="O16" s="138"/>
      <c r="Q16" s="5" t="str">
        <f>IF('参加人数'!B7="","",'参加人数'!B7)</f>
        <v>1500m</v>
      </c>
      <c r="S16" s="2">
        <f t="shared" si="0"/>
        <v>0</v>
      </c>
      <c r="V16" s="182">
        <v>3</v>
      </c>
      <c r="W16" s="175"/>
      <c r="X16" s="175"/>
      <c r="Y16" s="175"/>
      <c r="Z16" s="176">
        <f>IF('申込必要事項'!$C$3="","",'申込必要事項'!$C$3)</f>
      </c>
      <c r="AA16" s="177"/>
      <c r="AB16" s="178"/>
      <c r="AC16" s="179"/>
      <c r="AD16" s="178"/>
      <c r="AE16" s="180"/>
      <c r="AF16" s="225"/>
      <c r="AG16" s="230"/>
      <c r="AH16" s="228"/>
      <c r="AI16" s="229"/>
      <c r="AJ16" s="138"/>
      <c r="AN16" s="2">
        <f t="shared" si="1"/>
        <v>0</v>
      </c>
      <c r="AQ16" s="181"/>
      <c r="AR16" s="181"/>
      <c r="AS16" s="181"/>
      <c r="AT16" s="181"/>
    </row>
    <row r="17" spans="1:46" s="5" customFormat="1" ht="16.5" customHeight="1">
      <c r="A17" s="41">
        <v>4</v>
      </c>
      <c r="B17" s="34"/>
      <c r="C17" s="34"/>
      <c r="D17" s="34"/>
      <c r="E17" s="140">
        <f>IF('申込必要事項'!$C$3="","",'申込必要事項'!$C$3)</f>
      </c>
      <c r="F17" s="83"/>
      <c r="G17" s="84"/>
      <c r="H17" s="85"/>
      <c r="I17" s="84"/>
      <c r="J17" s="139"/>
      <c r="K17" s="225"/>
      <c r="L17" s="230"/>
      <c r="M17" s="228"/>
      <c r="N17" s="229"/>
      <c r="O17" s="138"/>
      <c r="Q17" s="5" t="str">
        <f>IF('参加人数'!B8="","",'参加人数'!B8)</f>
        <v>110mH</v>
      </c>
      <c r="S17" s="2">
        <f t="shared" si="0"/>
        <v>0</v>
      </c>
      <c r="V17" s="182">
        <v>4</v>
      </c>
      <c r="W17" s="175"/>
      <c r="X17" s="175"/>
      <c r="Y17" s="175"/>
      <c r="Z17" s="176">
        <f>IF('申込必要事項'!$C$3="","",'申込必要事項'!$C$3)</f>
      </c>
      <c r="AA17" s="177"/>
      <c r="AB17" s="178"/>
      <c r="AC17" s="179"/>
      <c r="AD17" s="178"/>
      <c r="AE17" s="180"/>
      <c r="AF17" s="225"/>
      <c r="AG17" s="230"/>
      <c r="AH17" s="228"/>
      <c r="AI17" s="229"/>
      <c r="AJ17" s="138"/>
      <c r="AN17" s="2">
        <f t="shared" si="1"/>
        <v>0</v>
      </c>
      <c r="AQ17" s="181"/>
      <c r="AR17" s="181"/>
      <c r="AS17" s="181"/>
      <c r="AT17" s="181"/>
    </row>
    <row r="18" spans="1:46" s="5" customFormat="1" ht="16.5" customHeight="1">
      <c r="A18" s="41">
        <v>5</v>
      </c>
      <c r="B18" s="34"/>
      <c r="C18" s="34"/>
      <c r="D18" s="34"/>
      <c r="E18" s="140">
        <f>IF('申込必要事項'!$C$3="","",'申込必要事項'!$C$3)</f>
      </c>
      <c r="F18" s="83"/>
      <c r="G18" s="84"/>
      <c r="H18" s="85"/>
      <c r="I18" s="84"/>
      <c r="J18" s="139"/>
      <c r="K18" s="225"/>
      <c r="L18" s="230"/>
      <c r="M18" s="228"/>
      <c r="N18" s="229"/>
      <c r="O18" s="138"/>
      <c r="Q18" s="5" t="str">
        <f>IF('参加人数'!B9="","",'参加人数'!B9)</f>
        <v>走高跳</v>
      </c>
      <c r="S18" s="2">
        <f t="shared" si="0"/>
        <v>0</v>
      </c>
      <c r="V18" s="182">
        <v>5</v>
      </c>
      <c r="W18" s="175"/>
      <c r="X18" s="175"/>
      <c r="Y18" s="175"/>
      <c r="Z18" s="176">
        <f>IF('申込必要事項'!$C$3="","",'申込必要事項'!$C$3)</f>
      </c>
      <c r="AA18" s="177"/>
      <c r="AB18" s="178"/>
      <c r="AC18" s="179"/>
      <c r="AD18" s="178"/>
      <c r="AE18" s="180"/>
      <c r="AF18" s="225"/>
      <c r="AG18" s="230"/>
      <c r="AH18" s="228"/>
      <c r="AI18" s="229"/>
      <c r="AJ18" s="138"/>
      <c r="AL18" s="208" t="str">
        <f>IF('参加人数'!E5="","",'参加人数'!E5)</f>
        <v>100m</v>
      </c>
      <c r="AN18" s="2">
        <f t="shared" si="1"/>
        <v>0</v>
      </c>
      <c r="AQ18" s="181"/>
      <c r="AR18" s="181"/>
      <c r="AS18" s="181"/>
      <c r="AT18" s="181"/>
    </row>
    <row r="19" spans="1:46" s="5" customFormat="1" ht="16.5" customHeight="1">
      <c r="A19" s="41">
        <v>6</v>
      </c>
      <c r="B19" s="34"/>
      <c r="C19" s="34"/>
      <c r="D19" s="34"/>
      <c r="E19" s="140">
        <f>IF('申込必要事項'!$C$3="","",'申込必要事項'!$C$3)</f>
      </c>
      <c r="F19" s="83"/>
      <c r="G19" s="84"/>
      <c r="H19" s="85"/>
      <c r="I19" s="84"/>
      <c r="J19" s="139"/>
      <c r="K19" s="225"/>
      <c r="L19" s="230"/>
      <c r="M19" s="228"/>
      <c r="N19" s="229"/>
      <c r="O19" s="138"/>
      <c r="Q19" s="5" t="str">
        <f>IF('参加人数'!B10="","",'参加人数'!B10)</f>
        <v>棒高跳</v>
      </c>
      <c r="S19" s="2">
        <f t="shared" si="0"/>
        <v>0</v>
      </c>
      <c r="V19" s="182">
        <v>6</v>
      </c>
      <c r="W19" s="175"/>
      <c r="X19" s="175"/>
      <c r="Y19" s="175"/>
      <c r="Z19" s="176">
        <f>IF('申込必要事項'!$C$3="","",'申込必要事項'!$C$3)</f>
      </c>
      <c r="AA19" s="177"/>
      <c r="AB19" s="178"/>
      <c r="AC19" s="179"/>
      <c r="AD19" s="178"/>
      <c r="AE19" s="180"/>
      <c r="AF19" s="225"/>
      <c r="AG19" s="230"/>
      <c r="AH19" s="228"/>
      <c r="AI19" s="229"/>
      <c r="AJ19" s="138"/>
      <c r="AL19" s="208" t="str">
        <f>IF('参加人数'!E6="","",'参加人数'!E6)</f>
        <v>400m</v>
      </c>
      <c r="AN19" s="2">
        <f t="shared" si="1"/>
        <v>0</v>
      </c>
      <c r="AQ19" s="181"/>
      <c r="AR19" s="181"/>
      <c r="AS19" s="181"/>
      <c r="AT19" s="181"/>
    </row>
    <row r="20" spans="1:46" s="5" customFormat="1" ht="16.5" customHeight="1">
      <c r="A20" s="41">
        <v>7</v>
      </c>
      <c r="B20" s="34"/>
      <c r="C20" s="34"/>
      <c r="D20" s="34"/>
      <c r="E20" s="140">
        <f>IF('申込必要事項'!$C$3="","",'申込必要事項'!$C$3)</f>
      </c>
      <c r="F20" s="83"/>
      <c r="G20" s="84"/>
      <c r="H20" s="85"/>
      <c r="I20" s="84"/>
      <c r="J20" s="139"/>
      <c r="K20" s="225"/>
      <c r="L20" s="230"/>
      <c r="M20" s="228"/>
      <c r="N20" s="229"/>
      <c r="O20" s="138"/>
      <c r="Q20" s="5" t="str">
        <f>IF('参加人数'!B11="","",'参加人数'!B11)</f>
        <v>走幅跳</v>
      </c>
      <c r="S20" s="2">
        <f t="shared" si="0"/>
        <v>0</v>
      </c>
      <c r="V20" s="182">
        <v>7</v>
      </c>
      <c r="W20" s="175"/>
      <c r="X20" s="175"/>
      <c r="Y20" s="175"/>
      <c r="Z20" s="176">
        <f>IF('申込必要事項'!$C$3="","",'申込必要事項'!$C$3)</f>
      </c>
      <c r="AA20" s="177"/>
      <c r="AB20" s="178"/>
      <c r="AC20" s="179"/>
      <c r="AD20" s="178"/>
      <c r="AE20" s="180"/>
      <c r="AF20" s="225"/>
      <c r="AG20" s="230"/>
      <c r="AH20" s="228"/>
      <c r="AI20" s="229"/>
      <c r="AJ20" s="138"/>
      <c r="AL20" s="208" t="str">
        <f>IF('参加人数'!E7="","",'参加人数'!E7)</f>
        <v>1500m</v>
      </c>
      <c r="AN20" s="2">
        <f t="shared" si="1"/>
        <v>0</v>
      </c>
      <c r="AQ20" s="181"/>
      <c r="AR20" s="181"/>
      <c r="AS20" s="181"/>
      <c r="AT20" s="181"/>
    </row>
    <row r="21" spans="1:46" s="5" customFormat="1" ht="16.5" customHeight="1">
      <c r="A21" s="41">
        <v>8</v>
      </c>
      <c r="B21" s="34"/>
      <c r="C21" s="34"/>
      <c r="D21" s="34"/>
      <c r="E21" s="140">
        <f>IF('申込必要事項'!$C$3="","",'申込必要事項'!$C$3)</f>
      </c>
      <c r="F21" s="83"/>
      <c r="G21" s="84"/>
      <c r="H21" s="85"/>
      <c r="I21" s="84"/>
      <c r="J21" s="139"/>
      <c r="K21" s="225"/>
      <c r="L21" s="230"/>
      <c r="M21" s="228"/>
      <c r="N21" s="229"/>
      <c r="O21" s="138"/>
      <c r="Q21" s="5" t="str">
        <f>IF('参加人数'!B12="","",'参加人数'!B12)</f>
        <v>砲丸投⑦</v>
      </c>
      <c r="S21" s="2">
        <f t="shared" si="0"/>
        <v>0</v>
      </c>
      <c r="V21" s="182">
        <v>8</v>
      </c>
      <c r="W21" s="175"/>
      <c r="X21" s="175"/>
      <c r="Y21" s="175"/>
      <c r="Z21" s="176">
        <f>IF('申込必要事項'!$C$3="","",'申込必要事項'!$C$3)</f>
      </c>
      <c r="AA21" s="177"/>
      <c r="AB21" s="178"/>
      <c r="AC21" s="179"/>
      <c r="AD21" s="178"/>
      <c r="AE21" s="180"/>
      <c r="AF21" s="225"/>
      <c r="AG21" s="230"/>
      <c r="AH21" s="228"/>
      <c r="AI21" s="229"/>
      <c r="AJ21" s="138"/>
      <c r="AL21" s="208" t="str">
        <f>IF('参加人数'!E8="","",'参加人数'!E8)</f>
        <v>100mH</v>
      </c>
      <c r="AN21" s="2">
        <f t="shared" si="1"/>
        <v>0</v>
      </c>
      <c r="AQ21" s="181"/>
      <c r="AR21" s="181"/>
      <c r="AS21" s="181"/>
      <c r="AT21" s="181"/>
    </row>
    <row r="22" spans="1:46" s="5" customFormat="1" ht="16.5" customHeight="1">
      <c r="A22" s="41">
        <v>9</v>
      </c>
      <c r="B22" s="34"/>
      <c r="C22" s="34"/>
      <c r="D22" s="34"/>
      <c r="E22" s="140">
        <f>IF('申込必要事項'!$C$3="","",'申込必要事項'!$C$3)</f>
      </c>
      <c r="F22" s="83"/>
      <c r="G22" s="84"/>
      <c r="H22" s="85"/>
      <c r="I22" s="84"/>
      <c r="J22" s="139"/>
      <c r="K22" s="225"/>
      <c r="L22" s="230"/>
      <c r="M22" s="228"/>
      <c r="N22" s="229"/>
      <c r="O22" s="138"/>
      <c r="Q22" s="5" t="str">
        <f>IF('参加人数'!B13="","",'参加人数'!B13)</f>
        <v>砲丸投⑥</v>
      </c>
      <c r="S22" s="2">
        <f t="shared" si="0"/>
        <v>0</v>
      </c>
      <c r="V22" s="182">
        <v>9</v>
      </c>
      <c r="W22" s="175"/>
      <c r="X22" s="175"/>
      <c r="Y22" s="175"/>
      <c r="Z22" s="176">
        <f>IF('申込必要事項'!$C$3="","",'申込必要事項'!$C$3)</f>
      </c>
      <c r="AA22" s="177"/>
      <c r="AB22" s="178"/>
      <c r="AC22" s="179"/>
      <c r="AD22" s="178"/>
      <c r="AE22" s="180"/>
      <c r="AF22" s="225"/>
      <c r="AG22" s="230"/>
      <c r="AH22" s="228"/>
      <c r="AI22" s="229"/>
      <c r="AJ22" s="138"/>
      <c r="AL22" s="208" t="str">
        <f>IF('参加人数'!E9="","",'参加人数'!E9)</f>
        <v>走高跳</v>
      </c>
      <c r="AN22" s="2">
        <f t="shared" si="1"/>
        <v>0</v>
      </c>
      <c r="AQ22" s="181"/>
      <c r="AR22" s="181"/>
      <c r="AS22" s="181"/>
      <c r="AT22" s="181"/>
    </row>
    <row r="23" spans="1:46" s="5" customFormat="1" ht="16.5" customHeight="1">
      <c r="A23" s="41">
        <v>10</v>
      </c>
      <c r="B23" s="34"/>
      <c r="C23" s="34"/>
      <c r="D23" s="34"/>
      <c r="E23" s="140">
        <f>IF('申込必要事項'!$C$3="","",'申込必要事項'!$C$3)</f>
      </c>
      <c r="F23" s="83"/>
      <c r="G23" s="84"/>
      <c r="H23" s="85"/>
      <c r="I23" s="84"/>
      <c r="J23" s="139"/>
      <c r="K23" s="225"/>
      <c r="L23" s="230"/>
      <c r="M23" s="228"/>
      <c r="N23" s="229"/>
      <c r="O23" s="138"/>
      <c r="Q23" s="5" t="str">
        <f>IF('参加人数'!B14="","",'参加人数'!B14)</f>
        <v>円盤投②</v>
      </c>
      <c r="S23" s="2">
        <f t="shared" si="0"/>
        <v>0</v>
      </c>
      <c r="V23" s="182">
        <v>10</v>
      </c>
      <c r="W23" s="175"/>
      <c r="X23" s="175"/>
      <c r="Y23" s="175"/>
      <c r="Z23" s="176">
        <f>IF('申込必要事項'!$C$3="","",'申込必要事項'!$C$3)</f>
      </c>
      <c r="AA23" s="177"/>
      <c r="AB23" s="178"/>
      <c r="AC23" s="179"/>
      <c r="AD23" s="178"/>
      <c r="AE23" s="180"/>
      <c r="AF23" s="225"/>
      <c r="AG23" s="230"/>
      <c r="AH23" s="228"/>
      <c r="AI23" s="229"/>
      <c r="AJ23" s="138"/>
      <c r="AL23" s="208" t="str">
        <f>IF('参加人数'!E10="","",'参加人数'!E10)</f>
        <v>棒高跳</v>
      </c>
      <c r="AN23" s="2">
        <f t="shared" si="1"/>
        <v>0</v>
      </c>
      <c r="AQ23" s="181"/>
      <c r="AR23" s="181"/>
      <c r="AS23" s="181"/>
      <c r="AT23" s="181"/>
    </row>
    <row r="24" spans="1:46" s="5" customFormat="1" ht="16.5" customHeight="1">
      <c r="A24" s="41">
        <v>12</v>
      </c>
      <c r="B24" s="34"/>
      <c r="C24" s="34"/>
      <c r="D24" s="34"/>
      <c r="E24" s="140">
        <f>IF('申込必要事項'!$C$3="","",'申込必要事項'!$C$3)</f>
      </c>
      <c r="F24" s="83"/>
      <c r="G24" s="84"/>
      <c r="H24" s="85"/>
      <c r="I24" s="84"/>
      <c r="J24" s="139"/>
      <c r="K24" s="225"/>
      <c r="L24" s="230"/>
      <c r="M24" s="228"/>
      <c r="N24" s="229"/>
      <c r="O24" s="138"/>
      <c r="Q24" s="5" t="str">
        <f>IF('参加人数'!B15="","",'参加人数'!B15)</f>
        <v>円盤投1.75</v>
      </c>
      <c r="S24" s="2">
        <f t="shared" si="0"/>
        <v>0</v>
      </c>
      <c r="V24" s="182">
        <v>12</v>
      </c>
      <c r="W24" s="175"/>
      <c r="X24" s="175"/>
      <c r="Y24" s="175"/>
      <c r="Z24" s="176">
        <f>IF('申込必要事項'!$C$3="","",'申込必要事項'!$C$3)</f>
      </c>
      <c r="AA24" s="177"/>
      <c r="AB24" s="178"/>
      <c r="AC24" s="179"/>
      <c r="AD24" s="178"/>
      <c r="AE24" s="180"/>
      <c r="AF24" s="225"/>
      <c r="AG24" s="230"/>
      <c r="AH24" s="228"/>
      <c r="AI24" s="229"/>
      <c r="AJ24" s="138"/>
      <c r="AL24" s="208" t="str">
        <f>IF('参加人数'!E11="","",'参加人数'!E11)</f>
        <v>走幅跳</v>
      </c>
      <c r="AN24" s="2">
        <f t="shared" si="1"/>
        <v>0</v>
      </c>
      <c r="AQ24" s="181"/>
      <c r="AR24" s="181"/>
      <c r="AS24" s="181"/>
      <c r="AT24" s="181"/>
    </row>
    <row r="25" spans="1:46" s="5" customFormat="1" ht="16.5" customHeight="1">
      <c r="A25" s="41">
        <v>12</v>
      </c>
      <c r="B25" s="34"/>
      <c r="C25" s="34"/>
      <c r="D25" s="34"/>
      <c r="E25" s="140">
        <f>IF('申込必要事項'!$C$3="","",'申込必要事項'!$C$3)</f>
      </c>
      <c r="F25" s="83"/>
      <c r="G25" s="84"/>
      <c r="H25" s="85"/>
      <c r="I25" s="84"/>
      <c r="J25" s="139"/>
      <c r="K25" s="225"/>
      <c r="L25" s="230"/>
      <c r="M25" s="228"/>
      <c r="N25" s="229"/>
      <c r="O25" s="138"/>
      <c r="Q25" s="5" t="str">
        <f>IF('参加人数'!B16="","",'参加人数'!B16)</f>
        <v>やり投</v>
      </c>
      <c r="S25" s="2">
        <f t="shared" si="0"/>
        <v>0</v>
      </c>
      <c r="V25" s="182">
        <v>12</v>
      </c>
      <c r="W25" s="175"/>
      <c r="X25" s="175"/>
      <c r="Y25" s="175"/>
      <c r="Z25" s="176">
        <f>IF('申込必要事項'!$C$3="","",'申込必要事項'!$C$3)</f>
      </c>
      <c r="AA25" s="177"/>
      <c r="AB25" s="178"/>
      <c r="AC25" s="179"/>
      <c r="AD25" s="178"/>
      <c r="AE25" s="180"/>
      <c r="AF25" s="225"/>
      <c r="AG25" s="230"/>
      <c r="AH25" s="228"/>
      <c r="AI25" s="229"/>
      <c r="AJ25" s="138"/>
      <c r="AL25" s="208" t="str">
        <f>IF('参加人数'!E12="","",'参加人数'!E12)</f>
        <v>砲丸投④</v>
      </c>
      <c r="AN25" s="2">
        <f t="shared" si="1"/>
        <v>0</v>
      </c>
      <c r="AQ25" s="181"/>
      <c r="AR25" s="181"/>
      <c r="AS25" s="181"/>
      <c r="AT25" s="181"/>
    </row>
    <row r="26" spans="1:46" s="5" customFormat="1" ht="16.5" customHeight="1">
      <c r="A26" s="41">
        <v>13</v>
      </c>
      <c r="B26" s="34"/>
      <c r="C26" s="34"/>
      <c r="D26" s="34"/>
      <c r="E26" s="140">
        <f>IF('申込必要事項'!$C$3="","",'申込必要事項'!$C$3)</f>
      </c>
      <c r="F26" s="83"/>
      <c r="G26" s="84"/>
      <c r="H26" s="85"/>
      <c r="I26" s="84"/>
      <c r="J26" s="139"/>
      <c r="K26" s="225"/>
      <c r="L26" s="230"/>
      <c r="M26" s="228"/>
      <c r="N26" s="229"/>
      <c r="O26" s="138"/>
      <c r="Q26" s="5" t="str">
        <f>IF('参加人数'!B17="","",'参加人数'!B17)</f>
        <v>ﾊﾝﾏｰ投⑦</v>
      </c>
      <c r="S26" s="2">
        <f t="shared" si="0"/>
        <v>0</v>
      </c>
      <c r="V26" s="182">
        <v>13</v>
      </c>
      <c r="W26" s="175"/>
      <c r="X26" s="175"/>
      <c r="Y26" s="175"/>
      <c r="Z26" s="176">
        <f>IF('申込必要事項'!$C$3="","",'申込必要事項'!$C$3)</f>
      </c>
      <c r="AA26" s="177"/>
      <c r="AB26" s="178"/>
      <c r="AC26" s="179"/>
      <c r="AD26" s="178"/>
      <c r="AE26" s="180"/>
      <c r="AF26" s="225"/>
      <c r="AG26" s="230"/>
      <c r="AH26" s="228"/>
      <c r="AI26" s="229"/>
      <c r="AJ26" s="138"/>
      <c r="AL26" s="208" t="str">
        <f>IF('参加人数'!E13="","",'参加人数'!E13)</f>
        <v>円盤投①</v>
      </c>
      <c r="AN26" s="2">
        <f t="shared" si="1"/>
        <v>0</v>
      </c>
      <c r="AQ26" s="181"/>
      <c r="AR26" s="181"/>
      <c r="AS26" s="181"/>
      <c r="AT26" s="181"/>
    </row>
    <row r="27" spans="1:46" s="5" customFormat="1" ht="16.5" customHeight="1">
      <c r="A27" s="41">
        <v>14</v>
      </c>
      <c r="B27" s="34"/>
      <c r="C27" s="34"/>
      <c r="D27" s="34"/>
      <c r="E27" s="140">
        <f>IF('申込必要事項'!$C$3="","",'申込必要事項'!$C$3)</f>
      </c>
      <c r="F27" s="83"/>
      <c r="G27" s="84"/>
      <c r="H27" s="85"/>
      <c r="I27" s="84"/>
      <c r="J27" s="139"/>
      <c r="K27" s="225"/>
      <c r="L27" s="230"/>
      <c r="M27" s="228"/>
      <c r="N27" s="229"/>
      <c r="O27" s="138"/>
      <c r="Q27" s="5" t="str">
        <f>IF('参加人数'!B18="","",'参加人数'!B18)</f>
        <v>ﾊﾝﾏｰ投⑥</v>
      </c>
      <c r="S27" s="2">
        <f t="shared" si="0"/>
        <v>0</v>
      </c>
      <c r="V27" s="182">
        <v>14</v>
      </c>
      <c r="W27" s="175"/>
      <c r="X27" s="175"/>
      <c r="Y27" s="175"/>
      <c r="Z27" s="176">
        <f>IF('申込必要事項'!$C$3="","",'申込必要事項'!$C$3)</f>
      </c>
      <c r="AA27" s="177"/>
      <c r="AB27" s="178"/>
      <c r="AC27" s="179"/>
      <c r="AD27" s="178"/>
      <c r="AE27" s="180"/>
      <c r="AF27" s="225"/>
      <c r="AG27" s="230"/>
      <c r="AH27" s="228"/>
      <c r="AI27" s="229"/>
      <c r="AJ27" s="138"/>
      <c r="AL27" s="208" t="str">
        <f>IF('参加人数'!E14="","",'参加人数'!E14)</f>
        <v>やり投</v>
      </c>
      <c r="AN27" s="2">
        <f t="shared" si="1"/>
        <v>0</v>
      </c>
      <c r="AQ27" s="181"/>
      <c r="AR27" s="181"/>
      <c r="AS27" s="181"/>
      <c r="AT27" s="181"/>
    </row>
    <row r="28" spans="1:46" s="5" customFormat="1" ht="16.5" customHeight="1">
      <c r="A28" s="41">
        <v>15</v>
      </c>
      <c r="B28" s="34"/>
      <c r="C28" s="34"/>
      <c r="D28" s="34"/>
      <c r="E28" s="140">
        <f>IF('申込必要事項'!$C$3="","",'申込必要事項'!$C$3)</f>
      </c>
      <c r="F28" s="83"/>
      <c r="G28" s="84"/>
      <c r="H28" s="85"/>
      <c r="I28" s="84"/>
      <c r="J28" s="139"/>
      <c r="K28" s="225"/>
      <c r="L28" s="230"/>
      <c r="M28" s="228"/>
      <c r="N28" s="229"/>
      <c r="O28" s="138"/>
      <c r="Q28" s="5">
        <f>IF('参加人数'!B19="","",'参加人数'!B19)</f>
      </c>
      <c r="S28" s="2">
        <f t="shared" si="0"/>
        <v>0</v>
      </c>
      <c r="V28" s="182">
        <v>15</v>
      </c>
      <c r="W28" s="175"/>
      <c r="X28" s="175"/>
      <c r="Y28" s="175"/>
      <c r="Z28" s="176">
        <f>IF('申込必要事項'!$C$3="","",'申込必要事項'!$C$3)</f>
      </c>
      <c r="AA28" s="177"/>
      <c r="AB28" s="178"/>
      <c r="AC28" s="179"/>
      <c r="AD28" s="178"/>
      <c r="AE28" s="180"/>
      <c r="AF28" s="225"/>
      <c r="AG28" s="230"/>
      <c r="AH28" s="228"/>
      <c r="AI28" s="229"/>
      <c r="AJ28" s="138"/>
      <c r="AL28" s="208" t="str">
        <f>IF('参加人数'!E15="","",'参加人数'!E15)</f>
        <v>ﾊﾝﾏｰ投④</v>
      </c>
      <c r="AN28" s="2">
        <f t="shared" si="1"/>
        <v>0</v>
      </c>
      <c r="AQ28" s="181"/>
      <c r="AR28" s="181"/>
      <c r="AS28" s="181"/>
      <c r="AT28" s="181"/>
    </row>
    <row r="29" spans="1:46" s="5" customFormat="1" ht="16.5" customHeight="1">
      <c r="A29" s="41">
        <v>16</v>
      </c>
      <c r="B29" s="34"/>
      <c r="C29" s="34"/>
      <c r="D29" s="34"/>
      <c r="E29" s="140">
        <f>IF('申込必要事項'!$C$3="","",'申込必要事項'!$C$3)</f>
      </c>
      <c r="F29" s="83"/>
      <c r="G29" s="84"/>
      <c r="H29" s="85"/>
      <c r="I29" s="84"/>
      <c r="J29" s="139"/>
      <c r="K29" s="225"/>
      <c r="L29" s="230"/>
      <c r="M29" s="228"/>
      <c r="N29" s="229"/>
      <c r="O29" s="138"/>
      <c r="Q29" s="5">
        <f>IF('参加人数'!B20="","",'参加人数'!B20)</f>
      </c>
      <c r="S29" s="2">
        <f t="shared" si="0"/>
        <v>0</v>
      </c>
      <c r="V29" s="182">
        <v>16</v>
      </c>
      <c r="W29" s="175"/>
      <c r="X29" s="175"/>
      <c r="Y29" s="175"/>
      <c r="Z29" s="176">
        <f>IF('申込必要事項'!$C$3="","",'申込必要事項'!$C$3)</f>
      </c>
      <c r="AA29" s="177"/>
      <c r="AB29" s="178"/>
      <c r="AC29" s="179"/>
      <c r="AD29" s="178"/>
      <c r="AE29" s="180"/>
      <c r="AF29" s="225"/>
      <c r="AG29" s="230"/>
      <c r="AH29" s="228"/>
      <c r="AI29" s="229"/>
      <c r="AJ29" s="138"/>
      <c r="AL29" s="208">
        <f>IF('参加人数'!E16="","",'参加人数'!E16)</f>
      </c>
      <c r="AN29" s="2">
        <f t="shared" si="1"/>
        <v>0</v>
      </c>
      <c r="AQ29" s="181"/>
      <c r="AR29" s="181"/>
      <c r="AS29" s="181"/>
      <c r="AT29" s="181"/>
    </row>
    <row r="30" spans="1:46" s="5" customFormat="1" ht="16.5" customHeight="1">
      <c r="A30" s="41">
        <v>17</v>
      </c>
      <c r="B30" s="34"/>
      <c r="C30" s="34"/>
      <c r="D30" s="34"/>
      <c r="E30" s="140">
        <f>IF('申込必要事項'!$C$3="","",'申込必要事項'!$C$3)</f>
      </c>
      <c r="F30" s="83"/>
      <c r="G30" s="84"/>
      <c r="H30" s="85"/>
      <c r="I30" s="84"/>
      <c r="J30" s="139"/>
      <c r="K30" s="225"/>
      <c r="L30" s="230"/>
      <c r="M30" s="228"/>
      <c r="N30" s="229"/>
      <c r="O30" s="138"/>
      <c r="Q30" s="5">
        <f>IF('参加人数'!B21="","",'参加人数'!B21)</f>
      </c>
      <c r="S30" s="2">
        <f t="shared" si="0"/>
        <v>0</v>
      </c>
      <c r="V30" s="182">
        <v>17</v>
      </c>
      <c r="W30" s="175"/>
      <c r="X30" s="175"/>
      <c r="Y30" s="175"/>
      <c r="Z30" s="176">
        <f>IF('申込必要事項'!$C$3="","",'申込必要事項'!$C$3)</f>
      </c>
      <c r="AA30" s="177"/>
      <c r="AB30" s="178"/>
      <c r="AC30" s="179"/>
      <c r="AD30" s="178"/>
      <c r="AE30" s="180"/>
      <c r="AF30" s="225"/>
      <c r="AG30" s="230"/>
      <c r="AH30" s="228"/>
      <c r="AI30" s="229"/>
      <c r="AJ30" s="138"/>
      <c r="AL30" s="208">
        <f>IF('参加人数'!E17="","",'参加人数'!E17)</f>
      </c>
      <c r="AN30" s="2">
        <f t="shared" si="1"/>
        <v>0</v>
      </c>
      <c r="AQ30" s="181"/>
      <c r="AR30" s="181"/>
      <c r="AS30" s="181"/>
      <c r="AT30" s="181"/>
    </row>
    <row r="31" spans="1:46" s="5" customFormat="1" ht="16.5" customHeight="1">
      <c r="A31" s="41">
        <v>18</v>
      </c>
      <c r="B31" s="34"/>
      <c r="C31" s="34"/>
      <c r="D31" s="34"/>
      <c r="E31" s="140">
        <f>IF('申込必要事項'!$C$3="","",'申込必要事項'!$C$3)</f>
      </c>
      <c r="F31" s="83"/>
      <c r="G31" s="84"/>
      <c r="H31" s="85"/>
      <c r="I31" s="84"/>
      <c r="J31" s="139"/>
      <c r="K31" s="225"/>
      <c r="L31" s="230"/>
      <c r="M31" s="228"/>
      <c r="N31" s="229"/>
      <c r="O31" s="138"/>
      <c r="Q31" s="5">
        <f>IF('参加人数'!B22="","",'参加人数'!B22)</f>
      </c>
      <c r="S31" s="2">
        <f t="shared" si="0"/>
        <v>0</v>
      </c>
      <c r="V31" s="182">
        <v>18</v>
      </c>
      <c r="W31" s="175"/>
      <c r="X31" s="175"/>
      <c r="Y31" s="175"/>
      <c r="Z31" s="176">
        <f>IF('申込必要事項'!$C$3="","",'申込必要事項'!$C$3)</f>
      </c>
      <c r="AA31" s="177"/>
      <c r="AB31" s="178"/>
      <c r="AC31" s="179"/>
      <c r="AD31" s="178"/>
      <c r="AE31" s="180"/>
      <c r="AF31" s="225"/>
      <c r="AG31" s="230"/>
      <c r="AH31" s="228"/>
      <c r="AI31" s="229"/>
      <c r="AJ31" s="138"/>
      <c r="AL31" s="208">
        <f>IF('参加人数'!E18="","",'参加人数'!E18)</f>
      </c>
      <c r="AN31" s="2">
        <f t="shared" si="1"/>
        <v>0</v>
      </c>
      <c r="AQ31" s="181"/>
      <c r="AR31" s="181"/>
      <c r="AS31" s="181"/>
      <c r="AT31" s="181"/>
    </row>
    <row r="32" spans="1:46" s="5" customFormat="1" ht="16.5" customHeight="1">
      <c r="A32" s="41">
        <v>19</v>
      </c>
      <c r="B32" s="34"/>
      <c r="C32" s="34"/>
      <c r="D32" s="34"/>
      <c r="E32" s="140">
        <f>IF('申込必要事項'!$C$3="","",'申込必要事項'!$C$3)</f>
      </c>
      <c r="F32" s="83"/>
      <c r="G32" s="84"/>
      <c r="H32" s="85"/>
      <c r="I32" s="84"/>
      <c r="J32" s="139"/>
      <c r="K32" s="225"/>
      <c r="L32" s="230"/>
      <c r="M32" s="228"/>
      <c r="N32" s="229"/>
      <c r="O32" s="138"/>
      <c r="Q32" s="5">
        <f>IF('参加人数'!B23="","",'参加人数'!B23)</f>
      </c>
      <c r="S32" s="2">
        <f t="shared" si="0"/>
        <v>0</v>
      </c>
      <c r="V32" s="182">
        <v>19</v>
      </c>
      <c r="W32" s="175"/>
      <c r="X32" s="175"/>
      <c r="Y32" s="175"/>
      <c r="Z32" s="176">
        <f>IF('申込必要事項'!$C$3="","",'申込必要事項'!$C$3)</f>
      </c>
      <c r="AA32" s="177"/>
      <c r="AB32" s="178"/>
      <c r="AC32" s="179"/>
      <c r="AD32" s="178"/>
      <c r="AE32" s="180"/>
      <c r="AF32" s="225"/>
      <c r="AG32" s="230"/>
      <c r="AH32" s="228"/>
      <c r="AI32" s="229"/>
      <c r="AJ32" s="138"/>
      <c r="AL32" s="208">
        <f>IF('参加人数'!E19="","",'参加人数'!E19)</f>
      </c>
      <c r="AN32" s="2">
        <f t="shared" si="1"/>
        <v>0</v>
      </c>
      <c r="AQ32" s="181"/>
      <c r="AR32" s="181"/>
      <c r="AS32" s="181"/>
      <c r="AT32" s="181"/>
    </row>
    <row r="33" spans="1:46" s="5" customFormat="1" ht="16.5" customHeight="1">
      <c r="A33" s="41">
        <v>20</v>
      </c>
      <c r="B33" s="34"/>
      <c r="C33" s="34"/>
      <c r="D33" s="34"/>
      <c r="E33" s="140">
        <f>IF('申込必要事項'!$C$3="","",'申込必要事項'!$C$3)</f>
      </c>
      <c r="F33" s="83"/>
      <c r="G33" s="84"/>
      <c r="H33" s="85"/>
      <c r="I33" s="84"/>
      <c r="J33" s="139"/>
      <c r="K33" s="225"/>
      <c r="L33" s="230"/>
      <c r="M33" s="228"/>
      <c r="N33" s="229"/>
      <c r="O33" s="138"/>
      <c r="Q33" s="5">
        <f>IF('参加人数'!B24="","",'参加人数'!B24)</f>
      </c>
      <c r="S33" s="2">
        <f t="shared" si="0"/>
        <v>0</v>
      </c>
      <c r="V33" s="182">
        <v>20</v>
      </c>
      <c r="W33" s="175"/>
      <c r="X33" s="175"/>
      <c r="Y33" s="175"/>
      <c r="Z33" s="176">
        <f>IF('申込必要事項'!$C$3="","",'申込必要事項'!$C$3)</f>
      </c>
      <c r="AA33" s="177"/>
      <c r="AB33" s="178"/>
      <c r="AC33" s="179"/>
      <c r="AD33" s="178"/>
      <c r="AE33" s="180"/>
      <c r="AF33" s="225"/>
      <c r="AG33" s="230"/>
      <c r="AH33" s="228"/>
      <c r="AI33" s="229"/>
      <c r="AJ33" s="138"/>
      <c r="AL33" s="208">
        <f>IF('参加人数'!E20="","",'参加人数'!E20)</f>
      </c>
      <c r="AN33" s="2">
        <f t="shared" si="1"/>
        <v>0</v>
      </c>
      <c r="AQ33" s="181"/>
      <c r="AR33" s="181"/>
      <c r="AS33" s="181"/>
      <c r="AT33" s="181"/>
    </row>
    <row r="34" spans="1:46" s="5" customFormat="1" ht="16.5" customHeight="1">
      <c r="A34" s="41">
        <v>21</v>
      </c>
      <c r="B34" s="34"/>
      <c r="C34" s="34"/>
      <c r="D34" s="34"/>
      <c r="E34" s="140">
        <f>IF('申込必要事項'!$C$3="","",'申込必要事項'!$C$3)</f>
      </c>
      <c r="F34" s="83"/>
      <c r="G34" s="84"/>
      <c r="H34" s="85"/>
      <c r="I34" s="84"/>
      <c r="J34" s="139"/>
      <c r="K34" s="225"/>
      <c r="L34" s="230"/>
      <c r="M34" s="228"/>
      <c r="N34" s="229"/>
      <c r="O34" s="138"/>
      <c r="Q34" s="5">
        <f>IF('参加人数'!B25="","",'参加人数'!B25)</f>
      </c>
      <c r="S34" s="2">
        <f t="shared" si="0"/>
        <v>0</v>
      </c>
      <c r="V34" s="182">
        <v>21</v>
      </c>
      <c r="W34" s="175"/>
      <c r="X34" s="175"/>
      <c r="Y34" s="175"/>
      <c r="Z34" s="176">
        <f>IF('申込必要事項'!$C$3="","",'申込必要事項'!$C$3)</f>
      </c>
      <c r="AA34" s="177"/>
      <c r="AB34" s="178"/>
      <c r="AC34" s="179"/>
      <c r="AD34" s="178"/>
      <c r="AE34" s="180"/>
      <c r="AF34" s="225"/>
      <c r="AG34" s="230"/>
      <c r="AH34" s="228"/>
      <c r="AI34" s="229"/>
      <c r="AJ34" s="138"/>
      <c r="AL34" s="208">
        <f>IF('参加人数'!E21="","",'参加人数'!E21)</f>
      </c>
      <c r="AN34" s="2">
        <f t="shared" si="1"/>
        <v>0</v>
      </c>
      <c r="AQ34" s="181"/>
      <c r="AR34" s="181"/>
      <c r="AS34" s="181"/>
      <c r="AT34" s="181"/>
    </row>
    <row r="35" spans="1:46" s="5" customFormat="1" ht="16.5" customHeight="1">
      <c r="A35" s="41">
        <v>22</v>
      </c>
      <c r="B35" s="34"/>
      <c r="C35" s="34"/>
      <c r="D35" s="34"/>
      <c r="E35" s="140">
        <f>IF('申込必要事項'!$C$3="","",'申込必要事項'!$C$3)</f>
      </c>
      <c r="F35" s="83"/>
      <c r="G35" s="84"/>
      <c r="H35" s="85"/>
      <c r="I35" s="84"/>
      <c r="J35" s="139"/>
      <c r="K35" s="225"/>
      <c r="L35" s="230"/>
      <c r="M35" s="228"/>
      <c r="N35" s="229"/>
      <c r="O35" s="138"/>
      <c r="S35" s="2">
        <f t="shared" si="0"/>
        <v>0</v>
      </c>
      <c r="V35" s="182">
        <v>22</v>
      </c>
      <c r="W35" s="175"/>
      <c r="X35" s="175"/>
      <c r="Y35" s="175"/>
      <c r="Z35" s="176">
        <f>IF('申込必要事項'!$C$3="","",'申込必要事項'!$C$3)</f>
      </c>
      <c r="AA35" s="177"/>
      <c r="AB35" s="178"/>
      <c r="AC35" s="179"/>
      <c r="AD35" s="178"/>
      <c r="AE35" s="180"/>
      <c r="AF35" s="225"/>
      <c r="AG35" s="230"/>
      <c r="AH35" s="228"/>
      <c r="AI35" s="229"/>
      <c r="AJ35" s="138"/>
      <c r="AL35" s="5">
        <f>IF('参加人数'!E22="","",'参加人数'!E22)</f>
      </c>
      <c r="AN35" s="2">
        <f t="shared" si="1"/>
        <v>0</v>
      </c>
      <c r="AQ35" s="181"/>
      <c r="AR35" s="181"/>
      <c r="AS35" s="181"/>
      <c r="AT35" s="181"/>
    </row>
    <row r="36" spans="1:46" s="5" customFormat="1" ht="16.5" customHeight="1">
      <c r="A36" s="41">
        <v>23</v>
      </c>
      <c r="B36" s="34"/>
      <c r="C36" s="34"/>
      <c r="D36" s="34"/>
      <c r="E36" s="140">
        <f>IF('申込必要事項'!$C$3="","",'申込必要事項'!$C$3)</f>
      </c>
      <c r="F36" s="83"/>
      <c r="G36" s="84"/>
      <c r="H36" s="85"/>
      <c r="I36" s="84"/>
      <c r="J36" s="139"/>
      <c r="K36" s="225"/>
      <c r="L36" s="230"/>
      <c r="M36" s="228"/>
      <c r="N36" s="229"/>
      <c r="O36" s="138"/>
      <c r="S36" s="2">
        <f t="shared" si="0"/>
        <v>0</v>
      </c>
      <c r="V36" s="182">
        <v>23</v>
      </c>
      <c r="W36" s="175"/>
      <c r="X36" s="175"/>
      <c r="Y36" s="175"/>
      <c r="Z36" s="176">
        <f>IF('申込必要事項'!$C$3="","",'申込必要事項'!$C$3)</f>
      </c>
      <c r="AA36" s="177"/>
      <c r="AB36" s="178"/>
      <c r="AC36" s="179"/>
      <c r="AD36" s="178"/>
      <c r="AE36" s="180"/>
      <c r="AF36" s="225"/>
      <c r="AG36" s="230"/>
      <c r="AH36" s="228"/>
      <c r="AI36" s="229"/>
      <c r="AJ36" s="138"/>
      <c r="AN36" s="2">
        <f t="shared" si="1"/>
        <v>0</v>
      </c>
      <c r="AQ36" s="181"/>
      <c r="AR36" s="181"/>
      <c r="AS36" s="181"/>
      <c r="AT36" s="181"/>
    </row>
    <row r="37" spans="1:46" s="5" customFormat="1" ht="16.5" customHeight="1">
      <c r="A37" s="41">
        <v>24</v>
      </c>
      <c r="B37" s="34"/>
      <c r="C37" s="34"/>
      <c r="D37" s="34"/>
      <c r="E37" s="140">
        <f>IF('申込必要事項'!$C$3="","",'申込必要事項'!$C$3)</f>
      </c>
      <c r="F37" s="83"/>
      <c r="G37" s="84"/>
      <c r="H37" s="85"/>
      <c r="I37" s="84"/>
      <c r="J37" s="139"/>
      <c r="K37" s="225"/>
      <c r="L37" s="230"/>
      <c r="M37" s="228"/>
      <c r="N37" s="229"/>
      <c r="O37" s="138"/>
      <c r="S37" s="2">
        <f t="shared" si="0"/>
        <v>0</v>
      </c>
      <c r="V37" s="182">
        <v>24</v>
      </c>
      <c r="W37" s="175"/>
      <c r="X37" s="175"/>
      <c r="Y37" s="175"/>
      <c r="Z37" s="176">
        <f>IF('申込必要事項'!$C$3="","",'申込必要事項'!$C$3)</f>
      </c>
      <c r="AA37" s="177"/>
      <c r="AB37" s="178"/>
      <c r="AC37" s="179"/>
      <c r="AD37" s="178"/>
      <c r="AE37" s="180"/>
      <c r="AF37" s="225"/>
      <c r="AG37" s="230"/>
      <c r="AH37" s="228"/>
      <c r="AI37" s="229"/>
      <c r="AJ37" s="138"/>
      <c r="AN37" s="2">
        <f t="shared" si="1"/>
        <v>0</v>
      </c>
      <c r="AQ37" s="181"/>
      <c r="AR37" s="181"/>
      <c r="AS37" s="181"/>
      <c r="AT37" s="181"/>
    </row>
    <row r="38" spans="1:46" s="5" customFormat="1" ht="16.5" customHeight="1">
      <c r="A38" s="41">
        <v>25</v>
      </c>
      <c r="B38" s="34"/>
      <c r="C38" s="34"/>
      <c r="D38" s="34"/>
      <c r="E38" s="140">
        <f>IF('申込必要事項'!$C$3="","",'申込必要事項'!$C$3)</f>
      </c>
      <c r="F38" s="83"/>
      <c r="G38" s="84"/>
      <c r="H38" s="85"/>
      <c r="I38" s="84"/>
      <c r="J38" s="139"/>
      <c r="K38" s="225"/>
      <c r="L38" s="230"/>
      <c r="M38" s="228"/>
      <c r="N38" s="229"/>
      <c r="O38" s="138"/>
      <c r="S38" s="2">
        <f t="shared" si="0"/>
        <v>0</v>
      </c>
      <c r="V38" s="182">
        <v>25</v>
      </c>
      <c r="W38" s="175"/>
      <c r="X38" s="175"/>
      <c r="Y38" s="175"/>
      <c r="Z38" s="176">
        <f>IF('申込必要事項'!$C$3="","",'申込必要事項'!$C$3)</f>
      </c>
      <c r="AA38" s="177"/>
      <c r="AB38" s="178"/>
      <c r="AC38" s="179"/>
      <c r="AD38" s="178"/>
      <c r="AE38" s="180"/>
      <c r="AF38" s="225"/>
      <c r="AG38" s="230"/>
      <c r="AH38" s="228"/>
      <c r="AI38" s="229"/>
      <c r="AJ38" s="138"/>
      <c r="AN38" s="2">
        <f t="shared" si="1"/>
        <v>0</v>
      </c>
      <c r="AQ38" s="181"/>
      <c r="AR38" s="181"/>
      <c r="AS38" s="181"/>
      <c r="AT38" s="181"/>
    </row>
    <row r="39" spans="1:46" s="5" customFormat="1" ht="16.5" customHeight="1">
      <c r="A39" s="41">
        <v>26</v>
      </c>
      <c r="B39" s="34"/>
      <c r="C39" s="34"/>
      <c r="D39" s="34"/>
      <c r="E39" s="140">
        <f>IF('申込必要事項'!$C$3="","",'申込必要事項'!$C$3)</f>
      </c>
      <c r="F39" s="83"/>
      <c r="G39" s="84"/>
      <c r="H39" s="85"/>
      <c r="I39" s="84"/>
      <c r="J39" s="139"/>
      <c r="K39" s="225"/>
      <c r="L39" s="230"/>
      <c r="M39" s="228"/>
      <c r="N39" s="229"/>
      <c r="O39" s="138"/>
      <c r="S39" s="2">
        <f t="shared" si="0"/>
        <v>0</v>
      </c>
      <c r="V39" s="182">
        <v>26</v>
      </c>
      <c r="W39" s="175"/>
      <c r="X39" s="175"/>
      <c r="Y39" s="175"/>
      <c r="Z39" s="176">
        <f>IF('申込必要事項'!$C$3="","",'申込必要事項'!$C$3)</f>
      </c>
      <c r="AA39" s="177"/>
      <c r="AB39" s="178"/>
      <c r="AC39" s="179"/>
      <c r="AD39" s="178"/>
      <c r="AE39" s="180"/>
      <c r="AF39" s="225"/>
      <c r="AG39" s="230"/>
      <c r="AH39" s="228"/>
      <c r="AI39" s="229"/>
      <c r="AJ39" s="138"/>
      <c r="AN39" s="2">
        <f t="shared" si="1"/>
        <v>0</v>
      </c>
      <c r="AQ39" s="181"/>
      <c r="AR39" s="181"/>
      <c r="AS39" s="181"/>
      <c r="AT39" s="181"/>
    </row>
    <row r="40" spans="1:46" s="5" customFormat="1" ht="16.5" customHeight="1">
      <c r="A40" s="41">
        <v>27</v>
      </c>
      <c r="B40" s="34"/>
      <c r="C40" s="34"/>
      <c r="D40" s="34"/>
      <c r="E40" s="140">
        <f>IF('申込必要事項'!$C$3="","",'申込必要事項'!$C$3)</f>
      </c>
      <c r="F40" s="83"/>
      <c r="G40" s="84"/>
      <c r="H40" s="85"/>
      <c r="I40" s="84"/>
      <c r="J40" s="139"/>
      <c r="K40" s="225"/>
      <c r="L40" s="230"/>
      <c r="M40" s="228"/>
      <c r="N40" s="229"/>
      <c r="O40" s="138"/>
      <c r="S40" s="2">
        <f t="shared" si="0"/>
        <v>0</v>
      </c>
      <c r="V40" s="182">
        <v>27</v>
      </c>
      <c r="W40" s="175"/>
      <c r="X40" s="175"/>
      <c r="Y40" s="175"/>
      <c r="Z40" s="176">
        <f>IF('申込必要事項'!$C$3="","",'申込必要事項'!$C$3)</f>
      </c>
      <c r="AA40" s="177"/>
      <c r="AB40" s="178"/>
      <c r="AC40" s="179"/>
      <c r="AD40" s="178"/>
      <c r="AE40" s="180"/>
      <c r="AF40" s="225"/>
      <c r="AG40" s="230"/>
      <c r="AH40" s="228"/>
      <c r="AI40" s="229"/>
      <c r="AJ40" s="138"/>
      <c r="AN40" s="2">
        <f t="shared" si="1"/>
        <v>0</v>
      </c>
      <c r="AQ40" s="181"/>
      <c r="AR40" s="181"/>
      <c r="AS40" s="181"/>
      <c r="AT40" s="181"/>
    </row>
    <row r="41" spans="1:46" s="5" customFormat="1" ht="16.5" customHeight="1">
      <c r="A41" s="41">
        <v>28</v>
      </c>
      <c r="B41" s="34"/>
      <c r="C41" s="34"/>
      <c r="D41" s="34"/>
      <c r="E41" s="140">
        <f>IF('申込必要事項'!$C$3="","",'申込必要事項'!$C$3)</f>
      </c>
      <c r="F41" s="83"/>
      <c r="G41" s="84"/>
      <c r="H41" s="85"/>
      <c r="I41" s="84"/>
      <c r="J41" s="139"/>
      <c r="K41" s="225"/>
      <c r="L41" s="230"/>
      <c r="M41" s="228"/>
      <c r="N41" s="229"/>
      <c r="O41" s="138"/>
      <c r="S41" s="2">
        <f t="shared" si="0"/>
        <v>0</v>
      </c>
      <c r="V41" s="182">
        <v>28</v>
      </c>
      <c r="W41" s="175"/>
      <c r="X41" s="175"/>
      <c r="Y41" s="175"/>
      <c r="Z41" s="176">
        <f>IF('申込必要事項'!$C$3="","",'申込必要事項'!$C$3)</f>
      </c>
      <c r="AA41" s="177"/>
      <c r="AB41" s="178"/>
      <c r="AC41" s="179"/>
      <c r="AD41" s="178"/>
      <c r="AE41" s="180"/>
      <c r="AF41" s="225"/>
      <c r="AG41" s="230"/>
      <c r="AH41" s="228"/>
      <c r="AI41" s="229"/>
      <c r="AJ41" s="138"/>
      <c r="AN41" s="2">
        <f t="shared" si="1"/>
        <v>0</v>
      </c>
      <c r="AQ41" s="181"/>
      <c r="AR41" s="181"/>
      <c r="AS41" s="181"/>
      <c r="AT41" s="181"/>
    </row>
    <row r="42" spans="1:46" s="5" customFormat="1" ht="16.5" customHeight="1">
      <c r="A42" s="41">
        <v>29</v>
      </c>
      <c r="B42" s="34"/>
      <c r="C42" s="34"/>
      <c r="D42" s="34"/>
      <c r="E42" s="140">
        <f>IF('申込必要事項'!$C$3="","",'申込必要事項'!$C$3)</f>
      </c>
      <c r="F42" s="83"/>
      <c r="G42" s="84"/>
      <c r="H42" s="85"/>
      <c r="I42" s="84"/>
      <c r="J42" s="139"/>
      <c r="K42" s="225"/>
      <c r="L42" s="230"/>
      <c r="M42" s="228"/>
      <c r="N42" s="229"/>
      <c r="O42" s="138"/>
      <c r="S42" s="2">
        <f t="shared" si="0"/>
        <v>0</v>
      </c>
      <c r="V42" s="182">
        <v>29</v>
      </c>
      <c r="W42" s="175"/>
      <c r="X42" s="175"/>
      <c r="Y42" s="175"/>
      <c r="Z42" s="176">
        <f>IF('申込必要事項'!$C$3="","",'申込必要事項'!$C$3)</f>
      </c>
      <c r="AA42" s="177"/>
      <c r="AB42" s="178"/>
      <c r="AC42" s="179"/>
      <c r="AD42" s="178"/>
      <c r="AE42" s="180"/>
      <c r="AF42" s="225"/>
      <c r="AG42" s="230"/>
      <c r="AH42" s="228"/>
      <c r="AI42" s="229"/>
      <c r="AJ42" s="138"/>
      <c r="AN42" s="2">
        <f t="shared" si="1"/>
        <v>0</v>
      </c>
      <c r="AQ42" s="181"/>
      <c r="AR42" s="181"/>
      <c r="AS42" s="181"/>
      <c r="AT42" s="181"/>
    </row>
    <row r="43" spans="1:46" s="5" customFormat="1" ht="16.5" customHeight="1">
      <c r="A43" s="41">
        <v>30</v>
      </c>
      <c r="B43" s="34"/>
      <c r="C43" s="34"/>
      <c r="D43" s="34"/>
      <c r="E43" s="140">
        <f>IF('申込必要事項'!$C$3="","",'申込必要事項'!$C$3)</f>
      </c>
      <c r="F43" s="83"/>
      <c r="G43" s="84"/>
      <c r="H43" s="85"/>
      <c r="I43" s="84"/>
      <c r="J43" s="139"/>
      <c r="K43" s="225"/>
      <c r="L43" s="230"/>
      <c r="M43" s="228"/>
      <c r="N43" s="229"/>
      <c r="O43" s="138"/>
      <c r="S43" s="2">
        <f t="shared" si="0"/>
        <v>0</v>
      </c>
      <c r="V43" s="182">
        <v>30</v>
      </c>
      <c r="W43" s="175"/>
      <c r="X43" s="175"/>
      <c r="Y43" s="175"/>
      <c r="Z43" s="176">
        <f>IF('申込必要事項'!$C$3="","",'申込必要事項'!$C$3)</f>
      </c>
      <c r="AA43" s="177"/>
      <c r="AB43" s="178"/>
      <c r="AC43" s="179"/>
      <c r="AD43" s="178"/>
      <c r="AE43" s="180"/>
      <c r="AF43" s="225"/>
      <c r="AG43" s="230"/>
      <c r="AH43" s="228"/>
      <c r="AI43" s="229"/>
      <c r="AJ43" s="138"/>
      <c r="AN43" s="2">
        <f t="shared" si="1"/>
        <v>0</v>
      </c>
      <c r="AQ43" s="181"/>
      <c r="AR43" s="181"/>
      <c r="AS43" s="181"/>
      <c r="AT43" s="181"/>
    </row>
    <row r="44" spans="1:46" s="5" customFormat="1" ht="16.5" customHeight="1">
      <c r="A44" s="41">
        <v>31</v>
      </c>
      <c r="B44" s="34"/>
      <c r="C44" s="34"/>
      <c r="D44" s="34"/>
      <c r="E44" s="140">
        <f>IF('申込必要事項'!$C$3="","",'申込必要事項'!$C$3)</f>
      </c>
      <c r="F44" s="83"/>
      <c r="G44" s="84"/>
      <c r="H44" s="85"/>
      <c r="I44" s="84"/>
      <c r="J44" s="139"/>
      <c r="K44" s="225"/>
      <c r="L44" s="230"/>
      <c r="M44" s="228"/>
      <c r="N44" s="229"/>
      <c r="O44" s="138"/>
      <c r="S44" s="2">
        <f t="shared" si="0"/>
        <v>0</v>
      </c>
      <c r="V44" s="182">
        <v>31</v>
      </c>
      <c r="W44" s="175"/>
      <c r="X44" s="175"/>
      <c r="Y44" s="175"/>
      <c r="Z44" s="176">
        <f>IF('申込必要事項'!$C$3="","",'申込必要事項'!$C$3)</f>
      </c>
      <c r="AA44" s="177"/>
      <c r="AB44" s="178"/>
      <c r="AC44" s="179"/>
      <c r="AD44" s="178"/>
      <c r="AE44" s="180"/>
      <c r="AF44" s="225"/>
      <c r="AG44" s="230"/>
      <c r="AH44" s="228"/>
      <c r="AI44" s="229"/>
      <c r="AJ44" s="138"/>
      <c r="AN44" s="2">
        <f t="shared" si="1"/>
        <v>0</v>
      </c>
      <c r="AQ44" s="181"/>
      <c r="AR44" s="181"/>
      <c r="AS44" s="181"/>
      <c r="AT44" s="181"/>
    </row>
    <row r="45" spans="1:46" s="5" customFormat="1" ht="16.5" customHeight="1">
      <c r="A45" s="41">
        <v>32</v>
      </c>
      <c r="B45" s="34"/>
      <c r="C45" s="34"/>
      <c r="D45" s="34"/>
      <c r="E45" s="140">
        <f>IF('申込必要事項'!$C$3="","",'申込必要事項'!$C$3)</f>
      </c>
      <c r="F45" s="83"/>
      <c r="G45" s="84"/>
      <c r="H45" s="85"/>
      <c r="I45" s="84"/>
      <c r="J45" s="139"/>
      <c r="K45" s="225"/>
      <c r="L45" s="230"/>
      <c r="M45" s="228"/>
      <c r="N45" s="229"/>
      <c r="O45" s="138"/>
      <c r="S45" s="2">
        <f t="shared" si="0"/>
        <v>0</v>
      </c>
      <c r="V45" s="182">
        <v>32</v>
      </c>
      <c r="W45" s="175"/>
      <c r="X45" s="175"/>
      <c r="Y45" s="175"/>
      <c r="Z45" s="176">
        <f>IF('申込必要事項'!$C$3="","",'申込必要事項'!$C$3)</f>
      </c>
      <c r="AA45" s="177"/>
      <c r="AB45" s="178"/>
      <c r="AC45" s="179"/>
      <c r="AD45" s="178"/>
      <c r="AE45" s="180"/>
      <c r="AF45" s="225"/>
      <c r="AG45" s="230"/>
      <c r="AH45" s="228"/>
      <c r="AI45" s="229"/>
      <c r="AJ45" s="138"/>
      <c r="AN45" s="2">
        <f t="shared" si="1"/>
        <v>0</v>
      </c>
      <c r="AQ45" s="181"/>
      <c r="AR45" s="181"/>
      <c r="AS45" s="181"/>
      <c r="AT45" s="181"/>
    </row>
    <row r="46" spans="1:46" s="5" customFormat="1" ht="16.5" customHeight="1">
      <c r="A46" s="41">
        <v>33</v>
      </c>
      <c r="B46" s="34"/>
      <c r="C46" s="34"/>
      <c r="D46" s="34"/>
      <c r="E46" s="140">
        <f>IF('申込必要事項'!$C$3="","",'申込必要事項'!$C$3)</f>
      </c>
      <c r="F46" s="83"/>
      <c r="G46" s="84"/>
      <c r="H46" s="85"/>
      <c r="I46" s="84"/>
      <c r="J46" s="139"/>
      <c r="K46" s="225"/>
      <c r="L46" s="230"/>
      <c r="M46" s="228"/>
      <c r="N46" s="229"/>
      <c r="O46" s="138"/>
      <c r="S46" s="2">
        <f t="shared" si="0"/>
        <v>0</v>
      </c>
      <c r="V46" s="182">
        <v>33</v>
      </c>
      <c r="W46" s="175"/>
      <c r="X46" s="175"/>
      <c r="Y46" s="175"/>
      <c r="Z46" s="176">
        <f>IF('申込必要事項'!$C$3="","",'申込必要事項'!$C$3)</f>
      </c>
      <c r="AA46" s="177"/>
      <c r="AB46" s="178"/>
      <c r="AC46" s="179"/>
      <c r="AD46" s="178"/>
      <c r="AE46" s="180"/>
      <c r="AF46" s="225"/>
      <c r="AG46" s="230"/>
      <c r="AH46" s="228"/>
      <c r="AI46" s="229"/>
      <c r="AJ46" s="138"/>
      <c r="AN46" s="2">
        <f t="shared" si="1"/>
        <v>0</v>
      </c>
      <c r="AQ46" s="181"/>
      <c r="AR46" s="181"/>
      <c r="AS46" s="181"/>
      <c r="AT46" s="181"/>
    </row>
    <row r="47" spans="1:46" s="5" customFormat="1" ht="16.5" customHeight="1">
      <c r="A47" s="41">
        <v>34</v>
      </c>
      <c r="B47" s="34"/>
      <c r="C47" s="34"/>
      <c r="D47" s="34"/>
      <c r="E47" s="140">
        <f>IF('申込必要事項'!$C$3="","",'申込必要事項'!$C$3)</f>
      </c>
      <c r="F47" s="83"/>
      <c r="G47" s="84"/>
      <c r="H47" s="85"/>
      <c r="I47" s="84"/>
      <c r="J47" s="139"/>
      <c r="K47" s="225"/>
      <c r="L47" s="230"/>
      <c r="M47" s="228"/>
      <c r="N47" s="229"/>
      <c r="O47" s="138"/>
      <c r="S47" s="2">
        <f t="shared" si="0"/>
        <v>0</v>
      </c>
      <c r="V47" s="182">
        <v>34</v>
      </c>
      <c r="W47" s="175"/>
      <c r="X47" s="175"/>
      <c r="Y47" s="175"/>
      <c r="Z47" s="176">
        <f>IF('申込必要事項'!$C$3="","",'申込必要事項'!$C$3)</f>
      </c>
      <c r="AA47" s="177"/>
      <c r="AB47" s="178"/>
      <c r="AC47" s="179"/>
      <c r="AD47" s="178"/>
      <c r="AE47" s="180"/>
      <c r="AF47" s="225"/>
      <c r="AG47" s="230"/>
      <c r="AH47" s="228"/>
      <c r="AI47" s="229"/>
      <c r="AJ47" s="138"/>
      <c r="AN47" s="2">
        <f t="shared" si="1"/>
        <v>0</v>
      </c>
      <c r="AQ47" s="181"/>
      <c r="AR47" s="181"/>
      <c r="AS47" s="181"/>
      <c r="AT47" s="181"/>
    </row>
    <row r="48" spans="1:46" s="5" customFormat="1" ht="16.5" customHeight="1">
      <c r="A48" s="41">
        <v>35</v>
      </c>
      <c r="B48" s="34"/>
      <c r="C48" s="34"/>
      <c r="D48" s="34"/>
      <c r="E48" s="140">
        <f>IF('申込必要事項'!$C$3="","",'申込必要事項'!$C$3)</f>
      </c>
      <c r="F48" s="83"/>
      <c r="G48" s="84"/>
      <c r="H48" s="85"/>
      <c r="I48" s="84"/>
      <c r="J48" s="139"/>
      <c r="K48" s="225"/>
      <c r="L48" s="230"/>
      <c r="M48" s="228"/>
      <c r="N48" s="229"/>
      <c r="O48" s="138"/>
      <c r="S48" s="2">
        <f t="shared" si="0"/>
        <v>0</v>
      </c>
      <c r="V48" s="182">
        <v>35</v>
      </c>
      <c r="W48" s="175"/>
      <c r="X48" s="175"/>
      <c r="Y48" s="175"/>
      <c r="Z48" s="176">
        <f>IF('申込必要事項'!$C$3="","",'申込必要事項'!$C$3)</f>
      </c>
      <c r="AA48" s="177"/>
      <c r="AB48" s="178"/>
      <c r="AC48" s="179"/>
      <c r="AD48" s="178"/>
      <c r="AE48" s="180"/>
      <c r="AF48" s="225"/>
      <c r="AG48" s="230"/>
      <c r="AH48" s="228"/>
      <c r="AI48" s="229"/>
      <c r="AJ48" s="138"/>
      <c r="AN48" s="2">
        <f t="shared" si="1"/>
        <v>0</v>
      </c>
      <c r="AQ48" s="181"/>
      <c r="AR48" s="181"/>
      <c r="AS48" s="181"/>
      <c r="AT48" s="181"/>
    </row>
    <row r="49" spans="1:49" ht="16.5" customHeight="1">
      <c r="A49" s="41">
        <v>36</v>
      </c>
      <c r="B49" s="34"/>
      <c r="C49" s="34"/>
      <c r="D49" s="34"/>
      <c r="E49" s="140">
        <f>IF('申込必要事項'!$C$3="","",'申込必要事項'!$C$3)</f>
      </c>
      <c r="F49" s="83"/>
      <c r="G49" s="84"/>
      <c r="H49" s="85"/>
      <c r="I49" s="84"/>
      <c r="J49" s="139"/>
      <c r="K49" s="225"/>
      <c r="L49" s="230"/>
      <c r="M49" s="228"/>
      <c r="N49" s="229"/>
      <c r="O49" s="138"/>
      <c r="P49" s="5"/>
      <c r="Q49" s="5"/>
      <c r="R49" s="5"/>
      <c r="S49" s="2">
        <f aca="true" t="shared" si="2" ref="S49:S60">COUNTA(G49,I49)</f>
        <v>0</v>
      </c>
      <c r="T49" s="5"/>
      <c r="U49" s="5"/>
      <c r="V49" s="182">
        <v>36</v>
      </c>
      <c r="W49" s="175"/>
      <c r="X49" s="175"/>
      <c r="Y49" s="175"/>
      <c r="Z49" s="176">
        <f>IF('申込必要事項'!$C$3="","",'申込必要事項'!$C$3)</f>
      </c>
      <c r="AA49" s="177"/>
      <c r="AB49" s="178"/>
      <c r="AC49" s="179"/>
      <c r="AD49" s="178"/>
      <c r="AE49" s="180"/>
      <c r="AF49" s="225"/>
      <c r="AG49" s="230"/>
      <c r="AH49" s="228"/>
      <c r="AI49" s="229"/>
      <c r="AJ49" s="138"/>
      <c r="AK49" s="5"/>
      <c r="AL49" s="5"/>
      <c r="AM49" s="5"/>
      <c r="AN49" s="2">
        <f t="shared" si="1"/>
        <v>0</v>
      </c>
      <c r="AO49" s="5"/>
      <c r="AP49" s="5"/>
      <c r="AQ49" s="181"/>
      <c r="AR49" s="181"/>
      <c r="AS49" s="181"/>
      <c r="AT49" s="181"/>
      <c r="AU49" s="5"/>
      <c r="AV49" s="5"/>
      <c r="AW49" s="5"/>
    </row>
    <row r="50" spans="1:49" ht="16.5" customHeight="1">
      <c r="A50" s="41">
        <v>37</v>
      </c>
      <c r="B50" s="34"/>
      <c r="C50" s="34"/>
      <c r="D50" s="34"/>
      <c r="E50" s="140">
        <f>IF('申込必要事項'!$C$3="","",'申込必要事項'!$C$3)</f>
      </c>
      <c r="F50" s="83"/>
      <c r="G50" s="84"/>
      <c r="H50" s="85"/>
      <c r="I50" s="84"/>
      <c r="J50" s="139"/>
      <c r="K50" s="225"/>
      <c r="L50" s="230"/>
      <c r="M50" s="228"/>
      <c r="N50" s="229"/>
      <c r="O50" s="138"/>
      <c r="P50" s="5"/>
      <c r="Q50" s="5"/>
      <c r="R50" s="5"/>
      <c r="S50" s="2">
        <f t="shared" si="2"/>
        <v>0</v>
      </c>
      <c r="T50" s="5"/>
      <c r="U50" s="5"/>
      <c r="V50" s="182">
        <v>37</v>
      </c>
      <c r="W50" s="175"/>
      <c r="X50" s="175"/>
      <c r="Y50" s="175"/>
      <c r="Z50" s="176">
        <f>IF('申込必要事項'!$C$3="","",'申込必要事項'!$C$3)</f>
      </c>
      <c r="AA50" s="177"/>
      <c r="AB50" s="178"/>
      <c r="AC50" s="179"/>
      <c r="AD50" s="178"/>
      <c r="AE50" s="180"/>
      <c r="AF50" s="225"/>
      <c r="AG50" s="230"/>
      <c r="AH50" s="228"/>
      <c r="AI50" s="229"/>
      <c r="AJ50" s="138"/>
      <c r="AK50" s="5"/>
      <c r="AL50" s="5"/>
      <c r="AM50" s="5"/>
      <c r="AN50" s="2">
        <f t="shared" si="1"/>
        <v>0</v>
      </c>
      <c r="AO50" s="5"/>
      <c r="AP50" s="5"/>
      <c r="AQ50" s="181"/>
      <c r="AR50" s="181"/>
      <c r="AS50" s="181"/>
      <c r="AT50" s="181"/>
      <c r="AU50" s="5"/>
      <c r="AV50" s="5"/>
      <c r="AW50" s="5"/>
    </row>
    <row r="51" spans="1:49" ht="16.5" customHeight="1">
      <c r="A51" s="41">
        <v>38</v>
      </c>
      <c r="B51" s="34"/>
      <c r="C51" s="34"/>
      <c r="D51" s="34"/>
      <c r="E51" s="140">
        <f>IF('申込必要事項'!$C$3="","",'申込必要事項'!$C$3)</f>
      </c>
      <c r="F51" s="83"/>
      <c r="G51" s="84"/>
      <c r="H51" s="85"/>
      <c r="I51" s="84"/>
      <c r="J51" s="139"/>
      <c r="K51" s="225"/>
      <c r="L51" s="230"/>
      <c r="M51" s="228"/>
      <c r="N51" s="229"/>
      <c r="O51" s="138"/>
      <c r="P51" s="5"/>
      <c r="Q51" s="5"/>
      <c r="R51" s="5"/>
      <c r="S51" s="2">
        <f t="shared" si="2"/>
        <v>0</v>
      </c>
      <c r="T51" s="5"/>
      <c r="U51" s="5"/>
      <c r="V51" s="182">
        <v>38</v>
      </c>
      <c r="W51" s="175"/>
      <c r="X51" s="175"/>
      <c r="Y51" s="175"/>
      <c r="Z51" s="176">
        <f>IF('申込必要事項'!$C$3="","",'申込必要事項'!$C$3)</f>
      </c>
      <c r="AA51" s="177"/>
      <c r="AB51" s="178"/>
      <c r="AC51" s="179"/>
      <c r="AD51" s="178"/>
      <c r="AE51" s="180"/>
      <c r="AF51" s="225"/>
      <c r="AG51" s="230"/>
      <c r="AH51" s="228"/>
      <c r="AI51" s="229"/>
      <c r="AJ51" s="138"/>
      <c r="AK51" s="5"/>
      <c r="AL51" s="5"/>
      <c r="AM51" s="5"/>
      <c r="AN51" s="2">
        <f t="shared" si="1"/>
        <v>0</v>
      </c>
      <c r="AO51" s="5"/>
      <c r="AP51" s="5"/>
      <c r="AQ51" s="181"/>
      <c r="AR51" s="181"/>
      <c r="AS51" s="181"/>
      <c r="AT51" s="181"/>
      <c r="AU51" s="5"/>
      <c r="AV51" s="5"/>
      <c r="AW51" s="5"/>
    </row>
    <row r="52" spans="1:49" ht="16.5" customHeight="1">
      <c r="A52" s="41">
        <v>39</v>
      </c>
      <c r="B52" s="34"/>
      <c r="C52" s="34"/>
      <c r="D52" s="34"/>
      <c r="E52" s="140">
        <f>IF('申込必要事項'!$C$3="","",'申込必要事項'!$C$3)</f>
      </c>
      <c r="F52" s="83"/>
      <c r="G52" s="84"/>
      <c r="H52" s="85"/>
      <c r="I52" s="84"/>
      <c r="J52" s="139"/>
      <c r="K52" s="225"/>
      <c r="L52" s="230"/>
      <c r="M52" s="228"/>
      <c r="N52" s="229"/>
      <c r="O52" s="138"/>
      <c r="P52" s="5"/>
      <c r="Q52" s="5"/>
      <c r="R52" s="5"/>
      <c r="S52" s="2">
        <f t="shared" si="2"/>
        <v>0</v>
      </c>
      <c r="T52" s="5"/>
      <c r="U52" s="5"/>
      <c r="V52" s="182">
        <v>39</v>
      </c>
      <c r="W52" s="175"/>
      <c r="X52" s="175"/>
      <c r="Y52" s="175"/>
      <c r="Z52" s="176">
        <f>IF('申込必要事項'!$C$3="","",'申込必要事項'!$C$3)</f>
      </c>
      <c r="AA52" s="177"/>
      <c r="AB52" s="178"/>
      <c r="AC52" s="179"/>
      <c r="AD52" s="178"/>
      <c r="AE52" s="180"/>
      <c r="AF52" s="225"/>
      <c r="AG52" s="230"/>
      <c r="AH52" s="228"/>
      <c r="AI52" s="229"/>
      <c r="AJ52" s="138"/>
      <c r="AK52" s="5"/>
      <c r="AL52" s="5"/>
      <c r="AM52" s="5"/>
      <c r="AN52" s="2">
        <f t="shared" si="1"/>
        <v>0</v>
      </c>
      <c r="AO52" s="5"/>
      <c r="AP52" s="5"/>
      <c r="AQ52" s="181"/>
      <c r="AR52" s="181"/>
      <c r="AS52" s="181"/>
      <c r="AT52" s="181"/>
      <c r="AU52" s="5"/>
      <c r="AV52" s="5"/>
      <c r="AW52" s="5"/>
    </row>
    <row r="53" spans="1:49" ht="16.5" customHeight="1">
      <c r="A53" s="41">
        <v>40</v>
      </c>
      <c r="B53" s="34"/>
      <c r="C53" s="34"/>
      <c r="D53" s="34"/>
      <c r="E53" s="140">
        <f>IF('申込必要事項'!$C$3="","",'申込必要事項'!$C$3)</f>
      </c>
      <c r="F53" s="83"/>
      <c r="G53" s="84"/>
      <c r="H53" s="85"/>
      <c r="I53" s="84"/>
      <c r="J53" s="139"/>
      <c r="K53" s="225"/>
      <c r="L53" s="230"/>
      <c r="M53" s="228"/>
      <c r="N53" s="229"/>
      <c r="O53" s="138"/>
      <c r="P53" s="5"/>
      <c r="Q53" s="5"/>
      <c r="R53" s="5"/>
      <c r="S53" s="2">
        <f t="shared" si="2"/>
        <v>0</v>
      </c>
      <c r="T53" s="5"/>
      <c r="U53" s="5"/>
      <c r="V53" s="182">
        <v>40</v>
      </c>
      <c r="W53" s="175"/>
      <c r="X53" s="175"/>
      <c r="Y53" s="175"/>
      <c r="Z53" s="176">
        <f>IF('申込必要事項'!$C$3="","",'申込必要事項'!$C$3)</f>
      </c>
      <c r="AA53" s="177"/>
      <c r="AB53" s="178"/>
      <c r="AC53" s="179"/>
      <c r="AD53" s="178"/>
      <c r="AE53" s="180"/>
      <c r="AF53" s="225"/>
      <c r="AG53" s="230"/>
      <c r="AH53" s="228"/>
      <c r="AI53" s="229"/>
      <c r="AJ53" s="138"/>
      <c r="AK53" s="5"/>
      <c r="AL53" s="5"/>
      <c r="AM53" s="5"/>
      <c r="AN53" s="2">
        <f t="shared" si="1"/>
        <v>0</v>
      </c>
      <c r="AO53" s="5"/>
      <c r="AP53" s="5"/>
      <c r="AQ53" s="181"/>
      <c r="AR53" s="181"/>
      <c r="AS53" s="181"/>
      <c r="AT53" s="181"/>
      <c r="AU53" s="5"/>
      <c r="AV53" s="5"/>
      <c r="AW53" s="5"/>
    </row>
    <row r="54" spans="1:49" ht="16.5" customHeight="1">
      <c r="A54" s="41">
        <v>41</v>
      </c>
      <c r="B54" s="34"/>
      <c r="C54" s="34"/>
      <c r="D54" s="34"/>
      <c r="E54" s="140">
        <f>IF('申込必要事項'!$C$3="","",'申込必要事項'!$C$3)</f>
      </c>
      <c r="F54" s="83"/>
      <c r="G54" s="84"/>
      <c r="H54" s="85"/>
      <c r="I54" s="84"/>
      <c r="J54" s="139"/>
      <c r="K54" s="225"/>
      <c r="L54" s="230"/>
      <c r="M54" s="228"/>
      <c r="N54" s="229"/>
      <c r="O54" s="138"/>
      <c r="P54" s="5"/>
      <c r="Q54" s="5"/>
      <c r="R54" s="5"/>
      <c r="S54" s="2">
        <f t="shared" si="2"/>
        <v>0</v>
      </c>
      <c r="T54" s="5"/>
      <c r="U54" s="5"/>
      <c r="V54" s="182">
        <v>41</v>
      </c>
      <c r="W54" s="175"/>
      <c r="X54" s="175"/>
      <c r="Y54" s="175"/>
      <c r="Z54" s="176">
        <f>IF('申込必要事項'!$C$3="","",'申込必要事項'!$C$3)</f>
      </c>
      <c r="AA54" s="177"/>
      <c r="AB54" s="178"/>
      <c r="AC54" s="179"/>
      <c r="AD54" s="178"/>
      <c r="AE54" s="180"/>
      <c r="AF54" s="225"/>
      <c r="AG54" s="230"/>
      <c r="AH54" s="228"/>
      <c r="AI54" s="229"/>
      <c r="AJ54" s="138"/>
      <c r="AK54" s="5"/>
      <c r="AL54" s="5"/>
      <c r="AM54" s="5"/>
      <c r="AN54" s="2">
        <f t="shared" si="1"/>
        <v>0</v>
      </c>
      <c r="AO54" s="5"/>
      <c r="AP54" s="5"/>
      <c r="AQ54" s="181"/>
      <c r="AR54" s="181"/>
      <c r="AS54" s="181"/>
      <c r="AT54" s="181"/>
      <c r="AU54" s="5"/>
      <c r="AV54" s="5"/>
      <c r="AW54" s="5"/>
    </row>
    <row r="55" spans="1:49" ht="16.5" customHeight="1">
      <c r="A55" s="41">
        <v>42</v>
      </c>
      <c r="B55" s="34"/>
      <c r="C55" s="34"/>
      <c r="D55" s="34"/>
      <c r="E55" s="140">
        <f>IF('申込必要事項'!$C$3="","",'申込必要事項'!$C$3)</f>
      </c>
      <c r="F55" s="83"/>
      <c r="G55" s="84"/>
      <c r="H55" s="85"/>
      <c r="I55" s="84"/>
      <c r="J55" s="139"/>
      <c r="K55" s="225"/>
      <c r="L55" s="230"/>
      <c r="M55" s="228"/>
      <c r="N55" s="229"/>
      <c r="O55" s="138"/>
      <c r="P55" s="5"/>
      <c r="Q55" s="5"/>
      <c r="R55" s="5"/>
      <c r="S55" s="2">
        <f t="shared" si="2"/>
        <v>0</v>
      </c>
      <c r="T55" s="5"/>
      <c r="U55" s="5"/>
      <c r="V55" s="182">
        <v>42</v>
      </c>
      <c r="W55" s="175"/>
      <c r="X55" s="175"/>
      <c r="Y55" s="175"/>
      <c r="Z55" s="176">
        <f>IF('申込必要事項'!$C$3="","",'申込必要事項'!$C$3)</f>
      </c>
      <c r="AA55" s="177"/>
      <c r="AB55" s="178"/>
      <c r="AC55" s="179"/>
      <c r="AD55" s="178"/>
      <c r="AE55" s="180"/>
      <c r="AF55" s="225"/>
      <c r="AG55" s="230"/>
      <c r="AH55" s="228"/>
      <c r="AI55" s="229"/>
      <c r="AJ55" s="138"/>
      <c r="AK55" s="5"/>
      <c r="AL55" s="5"/>
      <c r="AM55" s="5"/>
      <c r="AN55" s="2">
        <f t="shared" si="1"/>
        <v>0</v>
      </c>
      <c r="AO55" s="5"/>
      <c r="AP55" s="5"/>
      <c r="AQ55" s="181"/>
      <c r="AR55" s="181"/>
      <c r="AS55" s="181"/>
      <c r="AT55" s="181"/>
      <c r="AU55" s="5"/>
      <c r="AV55" s="5"/>
      <c r="AW55" s="5"/>
    </row>
    <row r="56" spans="1:49" ht="16.5" customHeight="1">
      <c r="A56" s="41">
        <v>43</v>
      </c>
      <c r="B56" s="34"/>
      <c r="C56" s="34"/>
      <c r="D56" s="34"/>
      <c r="E56" s="140">
        <f>IF('申込必要事項'!$C$3="","",'申込必要事項'!$C$3)</f>
      </c>
      <c r="F56" s="83"/>
      <c r="G56" s="84"/>
      <c r="H56" s="85"/>
      <c r="I56" s="84"/>
      <c r="J56" s="139"/>
      <c r="K56" s="225"/>
      <c r="L56" s="230"/>
      <c r="M56" s="228"/>
      <c r="N56" s="229"/>
      <c r="O56" s="138"/>
      <c r="P56" s="5"/>
      <c r="Q56" s="5"/>
      <c r="R56" s="5"/>
      <c r="S56" s="2">
        <f t="shared" si="2"/>
        <v>0</v>
      </c>
      <c r="T56" s="5"/>
      <c r="U56" s="5"/>
      <c r="V56" s="182">
        <v>43</v>
      </c>
      <c r="W56" s="175"/>
      <c r="X56" s="175"/>
      <c r="Y56" s="175"/>
      <c r="Z56" s="176">
        <f>IF('申込必要事項'!$C$3="","",'申込必要事項'!$C$3)</f>
      </c>
      <c r="AA56" s="177"/>
      <c r="AB56" s="178"/>
      <c r="AC56" s="179"/>
      <c r="AD56" s="178"/>
      <c r="AE56" s="180"/>
      <c r="AF56" s="225"/>
      <c r="AG56" s="230"/>
      <c r="AH56" s="228"/>
      <c r="AI56" s="229"/>
      <c r="AJ56" s="138"/>
      <c r="AK56" s="5"/>
      <c r="AL56" s="5"/>
      <c r="AM56" s="5"/>
      <c r="AN56" s="2">
        <f t="shared" si="1"/>
        <v>0</v>
      </c>
      <c r="AO56" s="5"/>
      <c r="AP56" s="5"/>
      <c r="AQ56" s="181"/>
      <c r="AR56" s="181"/>
      <c r="AS56" s="181"/>
      <c r="AT56" s="181"/>
      <c r="AU56" s="5"/>
      <c r="AV56" s="5"/>
      <c r="AW56" s="5"/>
    </row>
    <row r="57" spans="1:49" ht="16.5" customHeight="1">
      <c r="A57" s="41">
        <v>44</v>
      </c>
      <c r="B57" s="34"/>
      <c r="C57" s="34"/>
      <c r="D57" s="34"/>
      <c r="E57" s="140">
        <f>IF('申込必要事項'!$C$3="","",'申込必要事項'!$C$3)</f>
      </c>
      <c r="F57" s="83"/>
      <c r="G57" s="84"/>
      <c r="H57" s="85"/>
      <c r="I57" s="84"/>
      <c r="J57" s="139"/>
      <c r="K57" s="225"/>
      <c r="L57" s="230"/>
      <c r="M57" s="228"/>
      <c r="N57" s="229"/>
      <c r="O57" s="138"/>
      <c r="P57" s="5"/>
      <c r="Q57" s="5"/>
      <c r="R57" s="5"/>
      <c r="S57" s="2">
        <f t="shared" si="2"/>
        <v>0</v>
      </c>
      <c r="T57" s="5"/>
      <c r="U57" s="5"/>
      <c r="V57" s="182">
        <v>44</v>
      </c>
      <c r="W57" s="175"/>
      <c r="X57" s="175"/>
      <c r="Y57" s="175"/>
      <c r="Z57" s="176">
        <f>IF('申込必要事項'!$C$3="","",'申込必要事項'!$C$3)</f>
      </c>
      <c r="AA57" s="177"/>
      <c r="AB57" s="178"/>
      <c r="AC57" s="179"/>
      <c r="AD57" s="178"/>
      <c r="AE57" s="180"/>
      <c r="AF57" s="225"/>
      <c r="AG57" s="230"/>
      <c r="AH57" s="228"/>
      <c r="AI57" s="229"/>
      <c r="AJ57" s="138"/>
      <c r="AK57" s="5"/>
      <c r="AL57" s="5"/>
      <c r="AM57" s="5"/>
      <c r="AN57" s="2">
        <f t="shared" si="1"/>
        <v>0</v>
      </c>
      <c r="AO57" s="5"/>
      <c r="AP57" s="5"/>
      <c r="AQ57" s="181"/>
      <c r="AR57" s="181"/>
      <c r="AS57" s="181"/>
      <c r="AT57" s="181"/>
      <c r="AU57" s="5"/>
      <c r="AV57" s="5"/>
      <c r="AW57" s="5"/>
    </row>
    <row r="58" spans="1:49" ht="16.5" customHeight="1">
      <c r="A58" s="41">
        <v>45</v>
      </c>
      <c r="B58" s="34"/>
      <c r="C58" s="34"/>
      <c r="D58" s="34"/>
      <c r="E58" s="140">
        <f>IF('申込必要事項'!$C$3="","",'申込必要事項'!$C$3)</f>
      </c>
      <c r="F58" s="83"/>
      <c r="G58" s="84"/>
      <c r="H58" s="85"/>
      <c r="I58" s="84"/>
      <c r="J58" s="139"/>
      <c r="K58" s="225"/>
      <c r="L58" s="230"/>
      <c r="M58" s="228"/>
      <c r="N58" s="229"/>
      <c r="O58" s="138"/>
      <c r="P58" s="5"/>
      <c r="Q58" s="5"/>
      <c r="R58" s="5"/>
      <c r="S58" s="2">
        <f t="shared" si="2"/>
        <v>0</v>
      </c>
      <c r="T58" s="5"/>
      <c r="U58" s="5"/>
      <c r="V58" s="182">
        <v>45</v>
      </c>
      <c r="W58" s="175"/>
      <c r="X58" s="175"/>
      <c r="Y58" s="175"/>
      <c r="Z58" s="176">
        <f>IF('申込必要事項'!$C$3="","",'申込必要事項'!$C$3)</f>
      </c>
      <c r="AA58" s="177"/>
      <c r="AB58" s="178"/>
      <c r="AC58" s="179"/>
      <c r="AD58" s="178"/>
      <c r="AE58" s="180"/>
      <c r="AF58" s="225"/>
      <c r="AG58" s="230"/>
      <c r="AH58" s="228"/>
      <c r="AI58" s="229"/>
      <c r="AJ58" s="138"/>
      <c r="AK58" s="5"/>
      <c r="AL58" s="5"/>
      <c r="AM58" s="5"/>
      <c r="AN58" s="2">
        <f t="shared" si="1"/>
        <v>0</v>
      </c>
      <c r="AO58" s="5"/>
      <c r="AP58" s="5"/>
      <c r="AQ58" s="181"/>
      <c r="AR58" s="181"/>
      <c r="AS58" s="181"/>
      <c r="AT58" s="181"/>
      <c r="AU58" s="5"/>
      <c r="AV58" s="5"/>
      <c r="AW58" s="5"/>
    </row>
    <row r="59" spans="1:49" ht="16.5" customHeight="1">
      <c r="A59" s="41">
        <v>46</v>
      </c>
      <c r="B59" s="34"/>
      <c r="C59" s="34"/>
      <c r="D59" s="34"/>
      <c r="E59" s="140">
        <f>IF('申込必要事項'!$C$3="","",'申込必要事項'!$C$3)</f>
      </c>
      <c r="F59" s="83"/>
      <c r="G59" s="84"/>
      <c r="H59" s="85"/>
      <c r="I59" s="84"/>
      <c r="J59" s="139"/>
      <c r="K59" s="225"/>
      <c r="L59" s="230"/>
      <c r="M59" s="228"/>
      <c r="N59" s="229"/>
      <c r="O59" s="138"/>
      <c r="P59" s="5"/>
      <c r="Q59" s="5"/>
      <c r="R59" s="5"/>
      <c r="S59" s="2">
        <f t="shared" si="2"/>
        <v>0</v>
      </c>
      <c r="T59" s="5"/>
      <c r="U59" s="5"/>
      <c r="V59" s="182">
        <v>46</v>
      </c>
      <c r="W59" s="175"/>
      <c r="X59" s="175"/>
      <c r="Y59" s="175"/>
      <c r="Z59" s="176">
        <f>IF('申込必要事項'!$C$3="","",'申込必要事項'!$C$3)</f>
      </c>
      <c r="AA59" s="177"/>
      <c r="AB59" s="178"/>
      <c r="AC59" s="179"/>
      <c r="AD59" s="178"/>
      <c r="AE59" s="180"/>
      <c r="AF59" s="225"/>
      <c r="AG59" s="230"/>
      <c r="AH59" s="228"/>
      <c r="AI59" s="229"/>
      <c r="AJ59" s="138"/>
      <c r="AK59" s="5"/>
      <c r="AL59" s="5"/>
      <c r="AM59" s="5"/>
      <c r="AN59" s="2">
        <f t="shared" si="1"/>
        <v>0</v>
      </c>
      <c r="AO59" s="5"/>
      <c r="AP59" s="5"/>
      <c r="AQ59" s="181"/>
      <c r="AR59" s="181"/>
      <c r="AS59" s="181"/>
      <c r="AT59" s="181"/>
      <c r="AU59" s="5"/>
      <c r="AV59" s="5"/>
      <c r="AW59" s="5"/>
    </row>
    <row r="60" spans="1:49" ht="16.5" customHeight="1">
      <c r="A60" s="41">
        <v>47</v>
      </c>
      <c r="B60" s="34"/>
      <c r="C60" s="34"/>
      <c r="D60" s="34"/>
      <c r="E60" s="140">
        <f>IF('申込必要事項'!$C$3="","",'申込必要事項'!$C$3)</f>
      </c>
      <c r="F60" s="83"/>
      <c r="G60" s="84"/>
      <c r="H60" s="85"/>
      <c r="I60" s="84"/>
      <c r="J60" s="139"/>
      <c r="K60" s="225"/>
      <c r="L60" s="230"/>
      <c r="M60" s="228"/>
      <c r="N60" s="229"/>
      <c r="O60" s="138"/>
      <c r="P60" s="5"/>
      <c r="Q60" s="5"/>
      <c r="R60" s="5"/>
      <c r="S60" s="2">
        <f t="shared" si="2"/>
        <v>0</v>
      </c>
      <c r="T60" s="5"/>
      <c r="U60" s="5"/>
      <c r="V60" s="182">
        <v>47</v>
      </c>
      <c r="W60" s="175"/>
      <c r="X60" s="175"/>
      <c r="Y60" s="175"/>
      <c r="Z60" s="176">
        <f>IF('申込必要事項'!$C$3="","",'申込必要事項'!$C$3)</f>
      </c>
      <c r="AA60" s="177"/>
      <c r="AB60" s="178"/>
      <c r="AC60" s="179"/>
      <c r="AD60" s="178"/>
      <c r="AE60" s="180"/>
      <c r="AF60" s="225"/>
      <c r="AG60" s="230"/>
      <c r="AH60" s="228"/>
      <c r="AI60" s="229"/>
      <c r="AJ60" s="138"/>
      <c r="AK60" s="5"/>
      <c r="AL60" s="5"/>
      <c r="AM60" s="5"/>
      <c r="AN60" s="2">
        <f t="shared" si="1"/>
        <v>0</v>
      </c>
      <c r="AO60" s="5"/>
      <c r="AP60" s="5"/>
      <c r="AQ60" s="181"/>
      <c r="AR60" s="181"/>
      <c r="AS60" s="181"/>
      <c r="AT60" s="181"/>
      <c r="AU60" s="5"/>
      <c r="AV60" s="5"/>
      <c r="AW60" s="5"/>
    </row>
    <row r="61" ht="16.5" customHeight="1"/>
    <row r="62" ht="13.5" hidden="1"/>
    <row r="63" spans="10:34" ht="13.5" hidden="1">
      <c r="J63" s="44" t="s">
        <v>540</v>
      </c>
      <c r="K63" s="201">
        <f>ROUNDDOWN(COUNTIF(K$14:K$60,J63)/4,0)</f>
        <v>0</v>
      </c>
      <c r="L63" s="201"/>
      <c r="M63" s="201">
        <f>ROUNDDOWN(COUNTIF(M$14:M$60,J63)/4,0)</f>
        <v>0</v>
      </c>
      <c r="AE63" s="44" t="s">
        <v>540</v>
      </c>
      <c r="AF63" s="201">
        <f>ROUNDDOWN(COUNTIF(AF$14:AF$60,AE63)/4,0)</f>
        <v>0</v>
      </c>
      <c r="AG63" s="201"/>
      <c r="AH63" s="201">
        <f>ROUNDDOWN(COUNTIF(AH$14:AH$60,AE63)/4,0)</f>
        <v>0</v>
      </c>
    </row>
    <row r="64" spans="10:34" ht="13.5" hidden="1">
      <c r="J64" s="44" t="s">
        <v>541</v>
      </c>
      <c r="K64" s="201">
        <f aca="true" t="shared" si="3" ref="K64:K70">ROUNDDOWN(COUNTIF(K$14:K$60,J64)/4,0)</f>
        <v>0</v>
      </c>
      <c r="L64" s="201"/>
      <c r="M64" s="201">
        <f aca="true" t="shared" si="4" ref="M64:M70">ROUNDDOWN(COUNTIF(M$14:M$60,J64)/4,0)</f>
        <v>0</v>
      </c>
      <c r="AE64" s="44" t="s">
        <v>541</v>
      </c>
      <c r="AF64" s="201">
        <f aca="true" t="shared" si="5" ref="AF64:AF70">ROUNDDOWN(COUNTIF(AF$14:AF$60,AE64)/4,0)</f>
        <v>0</v>
      </c>
      <c r="AG64" s="201"/>
      <c r="AH64" s="201">
        <f aca="true" t="shared" si="6" ref="AH64:AH70">ROUNDDOWN(COUNTIF(AH$14:AH$60,AE64)/4,0)</f>
        <v>0</v>
      </c>
    </row>
    <row r="65" spans="10:34" ht="13.5" hidden="1">
      <c r="J65" s="44" t="s">
        <v>547</v>
      </c>
      <c r="K65" s="201">
        <f t="shared" si="3"/>
        <v>0</v>
      </c>
      <c r="L65" s="201"/>
      <c r="M65" s="201">
        <f t="shared" si="4"/>
        <v>0</v>
      </c>
      <c r="AE65" s="44" t="s">
        <v>547</v>
      </c>
      <c r="AF65" s="201">
        <f t="shared" si="5"/>
        <v>0</v>
      </c>
      <c r="AG65" s="201"/>
      <c r="AH65" s="201">
        <f t="shared" si="6"/>
        <v>0</v>
      </c>
    </row>
    <row r="66" spans="10:34" ht="13.5" hidden="1">
      <c r="J66" s="44" t="s">
        <v>548</v>
      </c>
      <c r="K66" s="201">
        <f t="shared" si="3"/>
        <v>0</v>
      </c>
      <c r="L66" s="201"/>
      <c r="M66" s="201">
        <f t="shared" si="4"/>
        <v>0</v>
      </c>
      <c r="AE66" s="44" t="s">
        <v>548</v>
      </c>
      <c r="AF66" s="201">
        <f t="shared" si="5"/>
        <v>0</v>
      </c>
      <c r="AG66" s="201"/>
      <c r="AH66" s="201">
        <f t="shared" si="6"/>
        <v>0</v>
      </c>
    </row>
    <row r="67" spans="10:34" ht="13.5" hidden="1">
      <c r="J67" s="44" t="s">
        <v>549</v>
      </c>
      <c r="K67" s="201">
        <f t="shared" si="3"/>
        <v>0</v>
      </c>
      <c r="L67" s="201"/>
      <c r="M67" s="201">
        <f t="shared" si="4"/>
        <v>0</v>
      </c>
      <c r="AE67" s="44" t="s">
        <v>549</v>
      </c>
      <c r="AF67" s="201">
        <f t="shared" si="5"/>
        <v>0</v>
      </c>
      <c r="AG67" s="201"/>
      <c r="AH67" s="201">
        <f t="shared" si="6"/>
        <v>0</v>
      </c>
    </row>
    <row r="68" spans="10:34" ht="13.5" hidden="1">
      <c r="J68" s="44" t="s">
        <v>550</v>
      </c>
      <c r="K68" s="201">
        <f t="shared" si="3"/>
        <v>0</v>
      </c>
      <c r="L68" s="201"/>
      <c r="M68" s="201">
        <f t="shared" si="4"/>
        <v>0</v>
      </c>
      <c r="AE68" s="44" t="s">
        <v>550</v>
      </c>
      <c r="AF68" s="201">
        <f t="shared" si="5"/>
        <v>0</v>
      </c>
      <c r="AG68" s="201"/>
      <c r="AH68" s="201">
        <f t="shared" si="6"/>
        <v>0</v>
      </c>
    </row>
    <row r="69" spans="10:34" ht="13.5" hidden="1">
      <c r="J69" s="44" t="s">
        <v>551</v>
      </c>
      <c r="K69" s="201">
        <f t="shared" si="3"/>
        <v>0</v>
      </c>
      <c r="L69" s="201"/>
      <c r="M69" s="201">
        <f t="shared" si="4"/>
        <v>0</v>
      </c>
      <c r="AE69" s="44" t="s">
        <v>551</v>
      </c>
      <c r="AF69" s="201">
        <f t="shared" si="5"/>
        <v>0</v>
      </c>
      <c r="AG69" s="201"/>
      <c r="AH69" s="201">
        <f t="shared" si="6"/>
        <v>0</v>
      </c>
    </row>
    <row r="70" spans="10:34" ht="13.5" hidden="1">
      <c r="J70" s="44" t="s">
        <v>552</v>
      </c>
      <c r="K70" s="201">
        <f t="shared" si="3"/>
        <v>0</v>
      </c>
      <c r="L70" s="201"/>
      <c r="M70" s="201">
        <f t="shared" si="4"/>
        <v>0</v>
      </c>
      <c r="AE70" s="44" t="s">
        <v>552</v>
      </c>
      <c r="AF70" s="201">
        <f t="shared" si="5"/>
        <v>0</v>
      </c>
      <c r="AG70" s="201"/>
      <c r="AH70" s="201">
        <f t="shared" si="6"/>
        <v>0</v>
      </c>
    </row>
    <row r="71" spans="11:34" ht="13.5" hidden="1">
      <c r="K71" s="202">
        <f>SUM(K63:K70)</f>
        <v>0</v>
      </c>
      <c r="L71" s="202"/>
      <c r="M71" s="202">
        <f>SUM(M63:M70)</f>
        <v>0</v>
      </c>
      <c r="AF71" s="202">
        <f>SUM(AF63:AF70)</f>
        <v>0</v>
      </c>
      <c r="AG71" s="202"/>
      <c r="AH71" s="202">
        <f>SUM(AH63:AH70)</f>
        <v>0</v>
      </c>
    </row>
  </sheetData>
  <sheetProtection sheet="1" selectLockedCells="1"/>
  <mergeCells count="30">
    <mergeCell ref="AF11:AI11"/>
    <mergeCell ref="X1:Z1"/>
    <mergeCell ref="AB1:AC1"/>
    <mergeCell ref="H8:I8"/>
    <mergeCell ref="AF1:AH1"/>
    <mergeCell ref="AD3:AH3"/>
    <mergeCell ref="AC8:AD8"/>
    <mergeCell ref="W10:W11"/>
    <mergeCell ref="AB11:AC11"/>
    <mergeCell ref="AD11:AE11"/>
    <mergeCell ref="G11:H11"/>
    <mergeCell ref="I11:J11"/>
    <mergeCell ref="C3:D3"/>
    <mergeCell ref="B10:B11"/>
    <mergeCell ref="C2:E2"/>
    <mergeCell ref="V1:W1"/>
    <mergeCell ref="G3:H3"/>
    <mergeCell ref="I3:M3"/>
    <mergeCell ref="V3:W3"/>
    <mergeCell ref="K11:N11"/>
    <mergeCell ref="J10:N10"/>
    <mergeCell ref="AE10:AI10"/>
    <mergeCell ref="A1:B1"/>
    <mergeCell ref="C1:E1"/>
    <mergeCell ref="G1:H1"/>
    <mergeCell ref="K1:M1"/>
    <mergeCell ref="A3:B3"/>
    <mergeCell ref="X2:Z2"/>
    <mergeCell ref="X3:Y3"/>
    <mergeCell ref="AB3:AC3"/>
  </mergeCells>
  <dataValidations count="6">
    <dataValidation allowBlank="1" showInputMessage="1" showErrorMessage="1" imeMode="disabled" sqref="J14:J60 B14:B60 F14:F60 H14:H60 AE14:AE60 W14:W60 AA14:AA60 AC14:AC60"/>
    <dataValidation allowBlank="1" showInputMessage="1" showErrorMessage="1" imeMode="on" sqref="C14:C60 E14:E60 X14:X60 Z14:Z60"/>
    <dataValidation allowBlank="1" showInputMessage="1" showErrorMessage="1" imeMode="halfKatakana" sqref="D13:D60 Y13:Y60"/>
    <dataValidation type="list" allowBlank="1" showInputMessage="1" showErrorMessage="1" error="入力が正しくありません&#10;" sqref="G14:G60 I14:I60">
      <formula1>$Q$13:$Q$33</formula1>
    </dataValidation>
    <dataValidation type="list" allowBlank="1" showInputMessage="1" showErrorMessage="1" error="入力が正しくありません&#10;" sqref="AB14:AB60 AD14:AD60">
      <formula1>$AL$17:$AL$34</formula1>
    </dataValidation>
    <dataValidation type="list" allowBlank="1" showInputMessage="1" showErrorMessage="1" sqref="M14:M60 K14:K60 AH14:AH60 AF14:AF60">
      <formula1>"A,B,C,D,E,F,G,H"</formula1>
    </dataValidation>
  </dataValidations>
  <printOptions horizontalCentered="1"/>
  <pageMargins left="0.2755905511811024" right="0.2755905511811024" top="0.5905511811023623" bottom="0.15748031496062992" header="0.35433070866141736" footer="0.2362204724409449"/>
  <pageSetup horizontalDpi="600" verticalDpi="600" orientation="portrait" paperSize="9" scale="86" r:id="rId2"/>
  <headerFooter alignWithMargins="0">
    <oddHeader>&amp;RP  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C38" sqref="C38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80</v>
      </c>
      <c r="B8" s="11" t="s">
        <v>81</v>
      </c>
      <c r="C8" s="11"/>
    </row>
    <row r="9" spans="1:3" ht="13.5">
      <c r="A9" s="11" t="s">
        <v>99</v>
      </c>
      <c r="B9" s="11" t="s">
        <v>100</v>
      </c>
      <c r="C9" s="11" t="s">
        <v>181</v>
      </c>
    </row>
    <row r="10" spans="1:3" ht="13.5">
      <c r="A10" s="11" t="s">
        <v>107</v>
      </c>
      <c r="B10" s="11" t="s">
        <v>108</v>
      </c>
      <c r="C10" s="11" t="s">
        <v>187</v>
      </c>
    </row>
    <row r="11" spans="1:3" ht="13.5">
      <c r="A11" s="11" t="s">
        <v>114</v>
      </c>
      <c r="B11" s="11" t="s">
        <v>115</v>
      </c>
      <c r="C11" s="11" t="s">
        <v>192</v>
      </c>
    </row>
    <row r="12" spans="1:3" ht="13.5">
      <c r="A12" s="11" t="s">
        <v>122</v>
      </c>
      <c r="B12" s="11" t="s">
        <v>240</v>
      </c>
      <c r="C12" s="11" t="s">
        <v>208</v>
      </c>
    </row>
    <row r="13" spans="1:3" ht="13.5">
      <c r="A13" s="11" t="s">
        <v>241</v>
      </c>
      <c r="B13" s="11" t="s">
        <v>242</v>
      </c>
      <c r="C13" s="11" t="s">
        <v>208</v>
      </c>
    </row>
    <row r="14" spans="1:3" ht="13.5">
      <c r="A14" s="11" t="s">
        <v>247</v>
      </c>
      <c r="B14" s="11" t="s">
        <v>248</v>
      </c>
      <c r="C14" s="11" t="s">
        <v>208</v>
      </c>
    </row>
    <row r="15" spans="1:3" ht="13.5">
      <c r="A15" s="11" t="s">
        <v>249</v>
      </c>
      <c r="B15" s="11" t="s">
        <v>250</v>
      </c>
      <c r="C15" s="11" t="s">
        <v>208</v>
      </c>
    </row>
    <row r="16" spans="1:3" ht="13.5">
      <c r="A16" s="11" t="s">
        <v>251</v>
      </c>
      <c r="B16" s="11" t="s">
        <v>252</v>
      </c>
      <c r="C16" s="11" t="s">
        <v>208</v>
      </c>
    </row>
    <row r="17" spans="1:3" ht="13.5">
      <c r="A17" s="11" t="s">
        <v>253</v>
      </c>
      <c r="B17" s="11" t="s">
        <v>254</v>
      </c>
      <c r="C17" s="11" t="s">
        <v>208</v>
      </c>
    </row>
    <row r="18" spans="1:3" ht="13.5">
      <c r="A18" s="11" t="s">
        <v>255</v>
      </c>
      <c r="B18" s="11" t="s">
        <v>256</v>
      </c>
      <c r="C18" s="11" t="s">
        <v>208</v>
      </c>
    </row>
    <row r="19" spans="1:3" ht="13.5">
      <c r="A19" s="11" t="s">
        <v>257</v>
      </c>
      <c r="B19" s="11" t="s">
        <v>258</v>
      </c>
      <c r="C19" s="11" t="s">
        <v>193</v>
      </c>
    </row>
    <row r="20" spans="1:3" ht="13.5">
      <c r="A20" s="11" t="s">
        <v>266</v>
      </c>
      <c r="B20" s="11" t="s">
        <v>267</v>
      </c>
      <c r="C20" s="11" t="s">
        <v>285</v>
      </c>
    </row>
    <row r="21" spans="1:3" ht="13.5">
      <c r="A21" s="11" t="s">
        <v>271</v>
      </c>
      <c r="B21" s="11" t="s">
        <v>272</v>
      </c>
      <c r="C21" s="11" t="s">
        <v>193</v>
      </c>
    </row>
    <row r="22" spans="1:3" ht="13.5">
      <c r="A22" s="11" t="s">
        <v>278</v>
      </c>
      <c r="B22" s="11" t="s">
        <v>123</v>
      </c>
      <c r="C22" s="11" t="s">
        <v>292</v>
      </c>
    </row>
    <row r="23" spans="1:3" ht="13.5">
      <c r="A23" s="11" t="s">
        <v>150</v>
      </c>
      <c r="B23" s="11" t="s">
        <v>151</v>
      </c>
      <c r="C23" s="11" t="s">
        <v>152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9" sqref="B9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51</v>
      </c>
      <c r="B1" s="11" t="s">
        <v>207</v>
      </c>
      <c r="C1" s="11" t="s">
        <v>210</v>
      </c>
    </row>
    <row r="2" spans="1:3" ht="13.5">
      <c r="A2" s="11" t="s">
        <v>64</v>
      </c>
      <c r="B2" s="11" t="s">
        <v>65</v>
      </c>
      <c r="C2" s="11"/>
    </row>
    <row r="3" spans="1:3" ht="13.5">
      <c r="A3" s="11" t="s">
        <v>66</v>
      </c>
      <c r="B3" s="11" t="s">
        <v>67</v>
      </c>
      <c r="C3" s="11"/>
    </row>
    <row r="4" spans="1:3" ht="13.5">
      <c r="A4" s="11" t="s">
        <v>68</v>
      </c>
      <c r="B4" s="11" t="s">
        <v>69</v>
      </c>
      <c r="C4" s="11"/>
    </row>
    <row r="5" spans="1:3" ht="13.5">
      <c r="A5" s="11" t="s">
        <v>70</v>
      </c>
      <c r="B5" s="11" t="s">
        <v>71</v>
      </c>
      <c r="C5" s="11"/>
    </row>
    <row r="6" spans="1:3" ht="13.5">
      <c r="A6" s="11" t="s">
        <v>73</v>
      </c>
      <c r="B6" s="11" t="s">
        <v>202</v>
      </c>
      <c r="C6" s="11"/>
    </row>
    <row r="7" spans="1:3" ht="13.5">
      <c r="A7" s="11" t="s">
        <v>201</v>
      </c>
      <c r="B7" s="11" t="s">
        <v>79</v>
      </c>
      <c r="C7" s="11"/>
    </row>
    <row r="8" spans="1:3" ht="13.5">
      <c r="A8" s="11" t="s">
        <v>88</v>
      </c>
      <c r="B8" s="11" t="s">
        <v>89</v>
      </c>
      <c r="C8" s="11" t="s">
        <v>90</v>
      </c>
    </row>
    <row r="9" spans="1:3" ht="13.5">
      <c r="A9" s="11" t="s">
        <v>110</v>
      </c>
      <c r="B9" s="11" t="s">
        <v>108</v>
      </c>
      <c r="C9" s="11" t="s">
        <v>189</v>
      </c>
    </row>
    <row r="10" spans="1:3" ht="13.5">
      <c r="A10" s="11" t="s">
        <v>116</v>
      </c>
      <c r="B10" s="11" t="s">
        <v>115</v>
      </c>
      <c r="C10" s="11" t="s">
        <v>117</v>
      </c>
    </row>
    <row r="11" spans="1:3" ht="13.5">
      <c r="A11" s="11" t="s">
        <v>122</v>
      </c>
      <c r="B11" s="11" t="s">
        <v>240</v>
      </c>
      <c r="C11" s="11" t="s">
        <v>208</v>
      </c>
    </row>
    <row r="12" spans="1:3" ht="13.5">
      <c r="A12" s="11" t="s">
        <v>241</v>
      </c>
      <c r="B12" s="11" t="s">
        <v>242</v>
      </c>
      <c r="C12" s="11" t="s">
        <v>208</v>
      </c>
    </row>
    <row r="13" spans="1:3" ht="13.5">
      <c r="A13" s="11" t="s">
        <v>247</v>
      </c>
      <c r="B13" s="11" t="s">
        <v>248</v>
      </c>
      <c r="C13" s="11" t="s">
        <v>208</v>
      </c>
    </row>
    <row r="14" spans="1:3" ht="13.5">
      <c r="A14" s="11" t="s">
        <v>249</v>
      </c>
      <c r="B14" s="11" t="s">
        <v>250</v>
      </c>
      <c r="C14" s="11" t="s">
        <v>208</v>
      </c>
    </row>
    <row r="15" spans="1:3" ht="13.5">
      <c r="A15" s="11" t="s">
        <v>251</v>
      </c>
      <c r="B15" s="11" t="s">
        <v>252</v>
      </c>
      <c r="C15" s="11" t="s">
        <v>208</v>
      </c>
    </row>
    <row r="16" spans="1:3" ht="13.5">
      <c r="A16" s="11" t="s">
        <v>253</v>
      </c>
      <c r="B16" s="11" t="s">
        <v>254</v>
      </c>
      <c r="C16" s="11" t="s">
        <v>208</v>
      </c>
    </row>
    <row r="17" spans="1:3" ht="13.5">
      <c r="A17" s="11" t="s">
        <v>255</v>
      </c>
      <c r="B17" s="11" t="s">
        <v>256</v>
      </c>
      <c r="C17" s="11" t="s">
        <v>208</v>
      </c>
    </row>
    <row r="18" spans="1:3" ht="13.5">
      <c r="A18" s="11" t="s">
        <v>263</v>
      </c>
      <c r="B18" s="11" t="s">
        <v>258</v>
      </c>
      <c r="C18" s="11" t="s">
        <v>282</v>
      </c>
    </row>
    <row r="19" spans="1:3" ht="13.5">
      <c r="A19" s="11" t="s">
        <v>269</v>
      </c>
      <c r="B19" s="11" t="s">
        <v>267</v>
      </c>
      <c r="C19" s="11" t="s">
        <v>287</v>
      </c>
    </row>
    <row r="20" spans="1:3" ht="13.5">
      <c r="A20" s="11" t="s">
        <v>276</v>
      </c>
      <c r="B20" s="11" t="s">
        <v>272</v>
      </c>
      <c r="C20" s="11" t="s">
        <v>291</v>
      </c>
    </row>
    <row r="21" spans="1:3" ht="13.5">
      <c r="A21" s="11" t="s">
        <v>125</v>
      </c>
      <c r="B21" s="11" t="s">
        <v>123</v>
      </c>
      <c r="C21" s="11" t="s">
        <v>294</v>
      </c>
    </row>
    <row r="22" spans="1:3" ht="13.5">
      <c r="A22" s="11" t="s">
        <v>144</v>
      </c>
      <c r="B22" s="11" t="s">
        <v>145</v>
      </c>
      <c r="C22" s="11" t="s">
        <v>146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19">
      <selection activeCell="A36" sqref="A36:C36"/>
    </sheetView>
  </sheetViews>
  <sheetFormatPr defaultColWidth="8.875" defaultRowHeight="13.5"/>
  <cols>
    <col min="1" max="1" width="7.125" style="0" bestFit="1" customWidth="1"/>
    <col min="2" max="2" width="20.00390625" style="0" bestFit="1" customWidth="1"/>
    <col min="3" max="3" width="46.625" style="0" bestFit="1" customWidth="1"/>
  </cols>
  <sheetData>
    <row r="1" spans="1:3" ht="13.5">
      <c r="A1" s="11" t="s">
        <v>177</v>
      </c>
      <c r="B1" s="11" t="s">
        <v>207</v>
      </c>
      <c r="C1" s="11" t="s">
        <v>210</v>
      </c>
    </row>
    <row r="2" spans="1:3" ht="13.5">
      <c r="A2" s="11" t="s">
        <v>60</v>
      </c>
      <c r="B2" s="11" t="s">
        <v>61</v>
      </c>
      <c r="C2" s="11"/>
    </row>
    <row r="3" spans="1:3" ht="13.5">
      <c r="A3" s="11" t="s">
        <v>62</v>
      </c>
      <c r="B3" s="11" t="s">
        <v>63</v>
      </c>
      <c r="C3" s="11"/>
    </row>
    <row r="4" spans="1:3" ht="13.5">
      <c r="A4" s="11" t="s">
        <v>64</v>
      </c>
      <c r="B4" s="11" t="s">
        <v>65</v>
      </c>
      <c r="C4" s="11"/>
    </row>
    <row r="5" spans="1:3" ht="13.5">
      <c r="A5" s="11" t="s">
        <v>66</v>
      </c>
      <c r="B5" s="11" t="s">
        <v>67</v>
      </c>
      <c r="C5" s="11"/>
    </row>
    <row r="6" spans="1:3" ht="13.5">
      <c r="A6" s="11" t="s">
        <v>68</v>
      </c>
      <c r="B6" s="11" t="s">
        <v>69</v>
      </c>
      <c r="C6" s="11"/>
    </row>
    <row r="7" spans="1:3" ht="13.5">
      <c r="A7" s="11" t="s">
        <v>70</v>
      </c>
      <c r="B7" s="11" t="s">
        <v>71</v>
      </c>
      <c r="C7" s="11"/>
    </row>
    <row r="8" spans="1:3" ht="13.5">
      <c r="A8" s="11" t="s">
        <v>72</v>
      </c>
      <c r="B8" s="11" t="s">
        <v>200</v>
      </c>
      <c r="C8" s="11"/>
    </row>
    <row r="9" spans="1:3" ht="13.5">
      <c r="A9" s="11" t="s">
        <v>73</v>
      </c>
      <c r="B9" s="11" t="s">
        <v>202</v>
      </c>
      <c r="C9" s="11"/>
    </row>
    <row r="10" spans="1:3" ht="13.5">
      <c r="A10" s="11" t="s">
        <v>74</v>
      </c>
      <c r="B10" s="11" t="s">
        <v>75</v>
      </c>
      <c r="C10" s="11"/>
    </row>
    <row r="11" spans="1:3" ht="13.5">
      <c r="A11" s="11" t="s">
        <v>76</v>
      </c>
      <c r="B11" s="11" t="s">
        <v>77</v>
      </c>
      <c r="C11" s="11"/>
    </row>
    <row r="12" spans="1:3" ht="13.5">
      <c r="A12" s="11" t="s">
        <v>78</v>
      </c>
      <c r="B12" s="11" t="s">
        <v>203</v>
      </c>
      <c r="C12" s="11"/>
    </row>
    <row r="13" spans="1:3" ht="13.5">
      <c r="A13" s="11" t="s">
        <v>201</v>
      </c>
      <c r="B13" s="11" t="s">
        <v>79</v>
      </c>
      <c r="C13" s="11"/>
    </row>
    <row r="14" spans="1:3" ht="13.5">
      <c r="A14" s="11" t="s">
        <v>80</v>
      </c>
      <c r="B14" s="11" t="s">
        <v>81</v>
      </c>
      <c r="C14" s="11"/>
    </row>
    <row r="15" spans="1:3" ht="13.5">
      <c r="A15" s="11" t="s">
        <v>82</v>
      </c>
      <c r="B15" s="11" t="s">
        <v>83</v>
      </c>
      <c r="C15" s="11" t="s">
        <v>178</v>
      </c>
    </row>
    <row r="16" spans="1:3" ht="13.5">
      <c r="A16" s="11" t="s">
        <v>84</v>
      </c>
      <c r="B16" s="11" t="s">
        <v>83</v>
      </c>
      <c r="C16" s="11" t="s">
        <v>179</v>
      </c>
    </row>
    <row r="17" spans="1:3" ht="13.5">
      <c r="A17" s="11" t="s">
        <v>85</v>
      </c>
      <c r="B17" s="11" t="s">
        <v>83</v>
      </c>
      <c r="C17" s="11" t="s">
        <v>180</v>
      </c>
    </row>
    <row r="18" spans="1:3" ht="13.5">
      <c r="A18" s="11" t="s">
        <v>86</v>
      </c>
      <c r="B18" s="11" t="s">
        <v>83</v>
      </c>
      <c r="C18" s="11" t="s">
        <v>87</v>
      </c>
    </row>
    <row r="19" spans="1:3" ht="13.5">
      <c r="A19" s="11" t="s">
        <v>88</v>
      </c>
      <c r="B19" s="11" t="s">
        <v>89</v>
      </c>
      <c r="C19" s="11" t="s">
        <v>90</v>
      </c>
    </row>
    <row r="20" spans="1:3" ht="13.5">
      <c r="A20" s="11" t="s">
        <v>91</v>
      </c>
      <c r="B20" s="11" t="s">
        <v>89</v>
      </c>
      <c r="C20" s="11" t="s">
        <v>92</v>
      </c>
    </row>
    <row r="21" spans="1:3" ht="13.5">
      <c r="A21" s="11" t="s">
        <v>93</v>
      </c>
      <c r="B21" s="11" t="s">
        <v>89</v>
      </c>
      <c r="C21" s="11" t="s">
        <v>94</v>
      </c>
    </row>
    <row r="22" spans="1:3" ht="13.5">
      <c r="A22" s="11" t="s">
        <v>95</v>
      </c>
      <c r="B22" s="11" t="s">
        <v>89</v>
      </c>
      <c r="C22" s="11" t="s">
        <v>96</v>
      </c>
    </row>
    <row r="23" spans="1:3" ht="13.5">
      <c r="A23" s="11" t="s">
        <v>97</v>
      </c>
      <c r="B23" s="11" t="s">
        <v>89</v>
      </c>
      <c r="C23" s="11" t="s">
        <v>98</v>
      </c>
    </row>
    <row r="24" spans="1:3" ht="13.5">
      <c r="A24" s="11" t="s">
        <v>99</v>
      </c>
      <c r="B24" s="11" t="s">
        <v>100</v>
      </c>
      <c r="C24" s="11" t="s">
        <v>181</v>
      </c>
    </row>
    <row r="25" spans="1:3" ht="13.5">
      <c r="A25" s="11" t="s">
        <v>101</v>
      </c>
      <c r="B25" s="11" t="s">
        <v>100</v>
      </c>
      <c r="C25" s="11" t="s">
        <v>182</v>
      </c>
    </row>
    <row r="26" spans="1:3" ht="13.5">
      <c r="A26" s="11" t="s">
        <v>102</v>
      </c>
      <c r="B26" s="11" t="s">
        <v>100</v>
      </c>
      <c r="C26" s="11" t="s">
        <v>183</v>
      </c>
    </row>
    <row r="27" spans="1:3" ht="13.5">
      <c r="A27" s="11" t="s">
        <v>103</v>
      </c>
      <c r="B27" s="11" t="s">
        <v>104</v>
      </c>
      <c r="C27" s="11" t="s">
        <v>184</v>
      </c>
    </row>
    <row r="28" spans="1:3" ht="13.5">
      <c r="A28" s="11" t="s">
        <v>105</v>
      </c>
      <c r="B28" s="11" t="s">
        <v>104</v>
      </c>
      <c r="C28" s="11" t="s">
        <v>185</v>
      </c>
    </row>
    <row r="29" spans="1:3" ht="13.5">
      <c r="A29" s="11" t="s">
        <v>106</v>
      </c>
      <c r="B29" s="11" t="s">
        <v>104</v>
      </c>
      <c r="C29" s="11" t="s">
        <v>186</v>
      </c>
    </row>
    <row r="30" spans="1:3" ht="13.5">
      <c r="A30" s="11" t="s">
        <v>107</v>
      </c>
      <c r="B30" s="11" t="s">
        <v>108</v>
      </c>
      <c r="C30" s="11" t="s">
        <v>187</v>
      </c>
    </row>
    <row r="31" spans="1:3" ht="13.5">
      <c r="A31" s="11" t="s">
        <v>109</v>
      </c>
      <c r="B31" s="11" t="s">
        <v>108</v>
      </c>
      <c r="C31" s="11" t="s">
        <v>188</v>
      </c>
    </row>
    <row r="32" spans="1:3" ht="13.5">
      <c r="A32" s="11" t="s">
        <v>110</v>
      </c>
      <c r="B32" s="11" t="s">
        <v>108</v>
      </c>
      <c r="C32" s="11" t="s">
        <v>189</v>
      </c>
    </row>
    <row r="33" spans="1:3" ht="13.5">
      <c r="A33" s="11" t="s">
        <v>111</v>
      </c>
      <c r="B33" s="11" t="s">
        <v>112</v>
      </c>
      <c r="C33" s="11" t="s">
        <v>190</v>
      </c>
    </row>
    <row r="34" spans="1:3" ht="13.5">
      <c r="A34" s="11" t="s">
        <v>113</v>
      </c>
      <c r="B34" s="11" t="s">
        <v>112</v>
      </c>
      <c r="C34" s="11" t="s">
        <v>191</v>
      </c>
    </row>
    <row r="35" spans="1:3" ht="13.5">
      <c r="A35" s="11" t="s">
        <v>114</v>
      </c>
      <c r="B35" s="11" t="s">
        <v>115</v>
      </c>
      <c r="C35" s="11" t="s">
        <v>192</v>
      </c>
    </row>
    <row r="36" spans="1:3" ht="13.5">
      <c r="A36" s="11" t="s">
        <v>116</v>
      </c>
      <c r="B36" s="11" t="s">
        <v>115</v>
      </c>
      <c r="C36" s="11" t="s">
        <v>117</v>
      </c>
    </row>
    <row r="37" spans="1:3" ht="13.5">
      <c r="A37" s="11" t="s">
        <v>118</v>
      </c>
      <c r="B37" s="11" t="s">
        <v>119</v>
      </c>
      <c r="C37" s="11" t="s">
        <v>208</v>
      </c>
    </row>
    <row r="38" spans="1:3" ht="13.5">
      <c r="A38" s="11" t="s">
        <v>120</v>
      </c>
      <c r="B38" s="11" t="s">
        <v>121</v>
      </c>
      <c r="C38" s="11" t="s">
        <v>208</v>
      </c>
    </row>
    <row r="39" spans="1:3" ht="13.5">
      <c r="A39" s="11" t="s">
        <v>122</v>
      </c>
      <c r="B39" s="11" t="s">
        <v>240</v>
      </c>
      <c r="C39" s="11" t="s">
        <v>208</v>
      </c>
    </row>
    <row r="40" spans="1:3" ht="13.5">
      <c r="A40" s="11" t="s">
        <v>241</v>
      </c>
      <c r="B40" s="11" t="s">
        <v>242</v>
      </c>
      <c r="C40" s="11" t="s">
        <v>208</v>
      </c>
    </row>
    <row r="41" spans="1:3" ht="13.5">
      <c r="A41" s="11" t="s">
        <v>243</v>
      </c>
      <c r="B41" s="11" t="s">
        <v>244</v>
      </c>
      <c r="C41" s="11" t="s">
        <v>208</v>
      </c>
    </row>
    <row r="42" spans="1:3" ht="13.5">
      <c r="A42" s="11" t="s">
        <v>245</v>
      </c>
      <c r="B42" s="11" t="s">
        <v>246</v>
      </c>
      <c r="C42" s="11" t="s">
        <v>208</v>
      </c>
    </row>
    <row r="43" spans="1:3" ht="13.5">
      <c r="A43" s="11" t="s">
        <v>247</v>
      </c>
      <c r="B43" s="11" t="s">
        <v>248</v>
      </c>
      <c r="C43" s="11" t="s">
        <v>208</v>
      </c>
    </row>
    <row r="44" spans="1:3" ht="13.5">
      <c r="A44" s="11" t="s">
        <v>249</v>
      </c>
      <c r="B44" s="11" t="s">
        <v>250</v>
      </c>
      <c r="C44" s="11" t="s">
        <v>208</v>
      </c>
    </row>
    <row r="45" spans="1:3" ht="13.5">
      <c r="A45" s="11" t="s">
        <v>251</v>
      </c>
      <c r="B45" s="11" t="s">
        <v>252</v>
      </c>
      <c r="C45" s="11" t="s">
        <v>208</v>
      </c>
    </row>
    <row r="46" spans="1:3" ht="13.5">
      <c r="A46" s="11" t="s">
        <v>253</v>
      </c>
      <c r="B46" s="11" t="s">
        <v>254</v>
      </c>
      <c r="C46" s="11" t="s">
        <v>208</v>
      </c>
    </row>
    <row r="47" spans="1:3" ht="13.5">
      <c r="A47" s="11" t="s">
        <v>255</v>
      </c>
      <c r="B47" s="11" t="s">
        <v>256</v>
      </c>
      <c r="C47" s="11" t="s">
        <v>208</v>
      </c>
    </row>
    <row r="48" spans="1:3" ht="13.5">
      <c r="A48" s="11" t="s">
        <v>257</v>
      </c>
      <c r="B48" s="11" t="s">
        <v>258</v>
      </c>
      <c r="C48" s="11" t="s">
        <v>193</v>
      </c>
    </row>
    <row r="49" spans="1:3" ht="13.5">
      <c r="A49" s="11" t="s">
        <v>259</v>
      </c>
      <c r="B49" s="11" t="s">
        <v>258</v>
      </c>
      <c r="C49" s="11" t="s">
        <v>194</v>
      </c>
    </row>
    <row r="50" spans="1:3" ht="13.5">
      <c r="A50" s="11" t="s">
        <v>260</v>
      </c>
      <c r="B50" s="11" t="s">
        <v>258</v>
      </c>
      <c r="C50" s="11" t="s">
        <v>195</v>
      </c>
    </row>
    <row r="51" spans="1:3" ht="13.5">
      <c r="A51" s="11" t="s">
        <v>261</v>
      </c>
      <c r="B51" s="11" t="s">
        <v>258</v>
      </c>
      <c r="C51" s="11" t="s">
        <v>196</v>
      </c>
    </row>
    <row r="52" spans="1:3" ht="13.5">
      <c r="A52" s="11" t="s">
        <v>262</v>
      </c>
      <c r="B52" s="11" t="s">
        <v>258</v>
      </c>
      <c r="C52" s="11" t="s">
        <v>281</v>
      </c>
    </row>
    <row r="53" spans="1:3" ht="13.5">
      <c r="A53" s="11" t="s">
        <v>263</v>
      </c>
      <c r="B53" s="11" t="s">
        <v>258</v>
      </c>
      <c r="C53" s="11" t="s">
        <v>282</v>
      </c>
    </row>
    <row r="54" spans="1:3" ht="13.5">
      <c r="A54" s="11" t="s">
        <v>264</v>
      </c>
      <c r="B54" s="11" t="s">
        <v>258</v>
      </c>
      <c r="C54" s="11" t="s">
        <v>283</v>
      </c>
    </row>
    <row r="55" spans="1:3" ht="13.5">
      <c r="A55" s="11" t="s">
        <v>265</v>
      </c>
      <c r="B55" s="11" t="s">
        <v>258</v>
      </c>
      <c r="C55" s="11" t="s">
        <v>284</v>
      </c>
    </row>
    <row r="56" spans="1:3" ht="13.5">
      <c r="A56" s="11" t="s">
        <v>266</v>
      </c>
      <c r="B56" s="11" t="s">
        <v>267</v>
      </c>
      <c r="C56" s="11" t="s">
        <v>285</v>
      </c>
    </row>
    <row r="57" spans="1:3" ht="13.5">
      <c r="A57" s="11" t="s">
        <v>268</v>
      </c>
      <c r="B57" s="11" t="s">
        <v>267</v>
      </c>
      <c r="C57" s="11" t="s">
        <v>286</v>
      </c>
    </row>
    <row r="58" spans="1:3" ht="13.5">
      <c r="A58" s="11" t="s">
        <v>269</v>
      </c>
      <c r="B58" s="11" t="s">
        <v>267</v>
      </c>
      <c r="C58" s="11" t="s">
        <v>287</v>
      </c>
    </row>
    <row r="59" spans="1:3" ht="13.5">
      <c r="A59" s="11" t="s">
        <v>270</v>
      </c>
      <c r="B59" s="11" t="s">
        <v>267</v>
      </c>
      <c r="C59" s="11" t="s">
        <v>288</v>
      </c>
    </row>
    <row r="60" spans="1:3" ht="13.5">
      <c r="A60" s="11" t="s">
        <v>271</v>
      </c>
      <c r="B60" s="11" t="s">
        <v>272</v>
      </c>
      <c r="C60" s="11" t="s">
        <v>193</v>
      </c>
    </row>
    <row r="61" spans="1:3" ht="13.5">
      <c r="A61" s="11" t="s">
        <v>273</v>
      </c>
      <c r="B61" s="11" t="s">
        <v>272</v>
      </c>
      <c r="C61" s="11" t="s">
        <v>289</v>
      </c>
    </row>
    <row r="62" spans="1:3" ht="13.5">
      <c r="A62" s="11" t="s">
        <v>274</v>
      </c>
      <c r="B62" s="11" t="s">
        <v>272</v>
      </c>
      <c r="C62" s="11" t="s">
        <v>195</v>
      </c>
    </row>
    <row r="63" spans="1:3" ht="13.5">
      <c r="A63" s="11" t="s">
        <v>275</v>
      </c>
      <c r="B63" s="11" t="s">
        <v>272</v>
      </c>
      <c r="C63" s="11" t="s">
        <v>290</v>
      </c>
    </row>
    <row r="64" spans="1:3" ht="13.5">
      <c r="A64" s="11" t="s">
        <v>276</v>
      </c>
      <c r="B64" s="11" t="s">
        <v>272</v>
      </c>
      <c r="C64" s="11" t="s">
        <v>291</v>
      </c>
    </row>
    <row r="65" spans="1:3" ht="13.5">
      <c r="A65" s="11" t="s">
        <v>277</v>
      </c>
      <c r="B65" s="11" t="s">
        <v>272</v>
      </c>
      <c r="C65" s="11" t="s">
        <v>283</v>
      </c>
    </row>
    <row r="66" spans="1:3" ht="13.5">
      <c r="A66" s="11" t="s">
        <v>278</v>
      </c>
      <c r="B66" s="11" t="s">
        <v>123</v>
      </c>
      <c r="C66" s="11" t="s">
        <v>292</v>
      </c>
    </row>
    <row r="67" spans="1:3" ht="13.5">
      <c r="A67" s="11" t="s">
        <v>124</v>
      </c>
      <c r="B67" s="11" t="s">
        <v>123</v>
      </c>
      <c r="C67" s="11" t="s">
        <v>293</v>
      </c>
    </row>
    <row r="68" spans="1:3" ht="13.5">
      <c r="A68" s="11" t="s">
        <v>125</v>
      </c>
      <c r="B68" s="11" t="s">
        <v>123</v>
      </c>
      <c r="C68" s="11" t="s">
        <v>294</v>
      </c>
    </row>
    <row r="69" spans="1:3" ht="13.5">
      <c r="A69" s="11" t="s">
        <v>126</v>
      </c>
      <c r="B69" s="11" t="s">
        <v>123</v>
      </c>
      <c r="C69" s="11" t="s">
        <v>217</v>
      </c>
    </row>
    <row r="70" spans="1:3" ht="13.5">
      <c r="A70" s="11" t="s">
        <v>127</v>
      </c>
      <c r="B70" s="11" t="s">
        <v>123</v>
      </c>
      <c r="C70" s="11" t="s">
        <v>218</v>
      </c>
    </row>
    <row r="71" spans="1:3" ht="13.5">
      <c r="A71" s="11" t="s">
        <v>128</v>
      </c>
      <c r="B71" s="11" t="s">
        <v>129</v>
      </c>
      <c r="C71" s="11" t="s">
        <v>208</v>
      </c>
    </row>
    <row r="72" spans="1:3" ht="13.5">
      <c r="A72" s="11" t="s">
        <v>130</v>
      </c>
      <c r="B72" s="11" t="s">
        <v>131</v>
      </c>
      <c r="C72" s="11" t="s">
        <v>219</v>
      </c>
    </row>
    <row r="73" spans="1:3" ht="13.5">
      <c r="A73" s="11" t="s">
        <v>132</v>
      </c>
      <c r="B73" s="11" t="s">
        <v>131</v>
      </c>
      <c r="C73" s="11" t="s">
        <v>220</v>
      </c>
    </row>
    <row r="74" spans="1:3" ht="13.5">
      <c r="A74" s="11" t="s">
        <v>133</v>
      </c>
      <c r="B74" s="11" t="s">
        <v>131</v>
      </c>
      <c r="C74" s="11" t="s">
        <v>221</v>
      </c>
    </row>
    <row r="75" spans="1:3" ht="13.5">
      <c r="A75" s="11" t="s">
        <v>134</v>
      </c>
      <c r="B75" s="11" t="s">
        <v>131</v>
      </c>
      <c r="C75" s="11" t="s">
        <v>222</v>
      </c>
    </row>
    <row r="76" spans="1:3" ht="13.5">
      <c r="A76" s="11" t="s">
        <v>135</v>
      </c>
      <c r="B76" s="11" t="s">
        <v>131</v>
      </c>
      <c r="C76" s="11" t="s">
        <v>223</v>
      </c>
    </row>
    <row r="77" spans="1:3" ht="13.5">
      <c r="A77" s="11" t="s">
        <v>136</v>
      </c>
      <c r="B77" s="11" t="s">
        <v>137</v>
      </c>
      <c r="C77" s="11" t="s">
        <v>138</v>
      </c>
    </row>
    <row r="78" spans="1:3" ht="13.5">
      <c r="A78" s="11" t="s">
        <v>139</v>
      </c>
      <c r="B78" s="11" t="s">
        <v>140</v>
      </c>
      <c r="C78" s="11" t="s">
        <v>141</v>
      </c>
    </row>
    <row r="79" spans="1:3" ht="13.5">
      <c r="A79" s="11" t="s">
        <v>142</v>
      </c>
      <c r="B79" s="11" t="s">
        <v>140</v>
      </c>
      <c r="C79" s="11" t="s">
        <v>143</v>
      </c>
    </row>
    <row r="80" spans="1:3" ht="13.5">
      <c r="A80" s="11" t="s">
        <v>144</v>
      </c>
      <c r="B80" s="11" t="s">
        <v>145</v>
      </c>
      <c r="C80" s="11" t="s">
        <v>146</v>
      </c>
    </row>
    <row r="81" spans="1:3" ht="13.5">
      <c r="A81" s="11" t="s">
        <v>147</v>
      </c>
      <c r="B81" s="11" t="s">
        <v>148</v>
      </c>
      <c r="C81" s="11" t="s">
        <v>149</v>
      </c>
    </row>
    <row r="82" spans="1:3" ht="13.5">
      <c r="A82" s="11" t="s">
        <v>150</v>
      </c>
      <c r="B82" s="11" t="s">
        <v>151</v>
      </c>
      <c r="C82" s="11" t="s">
        <v>152</v>
      </c>
    </row>
    <row r="83" spans="1:3" ht="13.5">
      <c r="A83" s="11" t="s">
        <v>153</v>
      </c>
      <c r="B83" s="11" t="s">
        <v>151</v>
      </c>
      <c r="C83" s="11" t="s">
        <v>154</v>
      </c>
    </row>
    <row r="84" spans="1:3" ht="13.5">
      <c r="A84" s="11" t="s">
        <v>155</v>
      </c>
      <c r="B84" s="11" t="s">
        <v>156</v>
      </c>
      <c r="C84" s="11"/>
    </row>
    <row r="85" spans="1:3" ht="13.5">
      <c r="A85" s="11" t="s">
        <v>157</v>
      </c>
      <c r="B85" s="11" t="s">
        <v>158</v>
      </c>
      <c r="C85" s="11"/>
    </row>
    <row r="86" spans="1:3" ht="13.5">
      <c r="A86" s="11" t="s">
        <v>159</v>
      </c>
      <c r="B86" s="11" t="s">
        <v>160</v>
      </c>
      <c r="C86" s="11"/>
    </row>
    <row r="87" spans="1:3" ht="13.5">
      <c r="A87" s="11" t="s">
        <v>161</v>
      </c>
      <c r="B87" s="11" t="s">
        <v>162</v>
      </c>
      <c r="C87" s="11"/>
    </row>
    <row r="88" spans="1:3" ht="13.5">
      <c r="A88" s="11" t="s">
        <v>163</v>
      </c>
      <c r="B88" s="11" t="s">
        <v>164</v>
      </c>
      <c r="C88" s="11"/>
    </row>
    <row r="89" spans="1:3" ht="13.5">
      <c r="A89" s="11" t="s">
        <v>165</v>
      </c>
      <c r="B89" s="11" t="s">
        <v>166</v>
      </c>
      <c r="C89" s="11"/>
    </row>
    <row r="90" spans="1:3" ht="13.5">
      <c r="A90" s="11" t="s">
        <v>167</v>
      </c>
      <c r="B90" s="11" t="s">
        <v>168</v>
      </c>
      <c r="C90" s="11"/>
    </row>
    <row r="91" spans="1:3" ht="13.5">
      <c r="A91" s="11" t="s">
        <v>169</v>
      </c>
      <c r="B91" s="11" t="s">
        <v>170</v>
      </c>
      <c r="C91" s="11"/>
    </row>
    <row r="92" spans="1:3" ht="13.5">
      <c r="A92" s="11" t="s">
        <v>171</v>
      </c>
      <c r="B92" s="11" t="s">
        <v>172</v>
      </c>
      <c r="C92" s="11"/>
    </row>
    <row r="93" spans="1:3" ht="13.5">
      <c r="A93" s="11" t="s">
        <v>173</v>
      </c>
      <c r="B93" s="11" t="s">
        <v>174</v>
      </c>
      <c r="C93" s="11"/>
    </row>
    <row r="94" spans="1:3" ht="13.5">
      <c r="A94" s="11" t="s">
        <v>175</v>
      </c>
      <c r="B94" s="11" t="s">
        <v>176</v>
      </c>
      <c r="C94" s="11"/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5"/>
  <sheetViews>
    <sheetView zoomScalePageLayoutView="0" workbookViewId="0" topLeftCell="A1">
      <selection activeCell="J44" sqref="J44"/>
    </sheetView>
  </sheetViews>
  <sheetFormatPr defaultColWidth="9.00390625" defaultRowHeight="13.5"/>
  <cols>
    <col min="1" max="1" width="7.00390625" style="4" bestFit="1" customWidth="1"/>
    <col min="2" max="2" width="7.625" style="4" customWidth="1"/>
    <col min="3" max="3" width="9.625" style="4" customWidth="1"/>
    <col min="4" max="4" width="12.375" style="4" customWidth="1"/>
    <col min="5" max="16384" width="9.00390625" style="4" customWidth="1"/>
  </cols>
  <sheetData>
    <row r="1" spans="2:5" ht="12">
      <c r="B1" s="6" t="s">
        <v>211</v>
      </c>
      <c r="C1" s="7"/>
      <c r="D1" s="7"/>
      <c r="E1" s="7"/>
    </row>
    <row r="2" spans="2:4" ht="12">
      <c r="B2" s="3" t="s">
        <v>51</v>
      </c>
      <c r="C2" s="3" t="s">
        <v>0</v>
      </c>
      <c r="D2" s="3" t="s">
        <v>210</v>
      </c>
    </row>
    <row r="3" spans="2:4" ht="12">
      <c r="B3" s="8" t="s">
        <v>52</v>
      </c>
      <c r="C3" s="3" t="s">
        <v>204</v>
      </c>
      <c r="D3" s="3" t="s">
        <v>215</v>
      </c>
    </row>
    <row r="4" spans="2:4" ht="12">
      <c r="B4" s="8" t="s">
        <v>53</v>
      </c>
      <c r="C4" s="3" t="s">
        <v>212</v>
      </c>
      <c r="D4" s="3"/>
    </row>
    <row r="5" spans="2:4" ht="12">
      <c r="B5" s="8" t="s">
        <v>54</v>
      </c>
      <c r="C5" s="3" t="s">
        <v>213</v>
      </c>
      <c r="D5" s="3"/>
    </row>
    <row r="6" spans="2:4" ht="12">
      <c r="B6" s="8" t="s">
        <v>55</v>
      </c>
      <c r="C6" s="3" t="s">
        <v>205</v>
      </c>
      <c r="D6" s="3" t="s">
        <v>215</v>
      </c>
    </row>
    <row r="7" spans="2:4" ht="12">
      <c r="B7" s="8" t="s">
        <v>56</v>
      </c>
      <c r="C7" s="3" t="s">
        <v>216</v>
      </c>
      <c r="D7" s="3"/>
    </row>
    <row r="8" spans="2:4" ht="12">
      <c r="B8" s="8" t="s">
        <v>57</v>
      </c>
      <c r="C8" s="3" t="s">
        <v>206</v>
      </c>
      <c r="D8" s="3" t="s">
        <v>215</v>
      </c>
    </row>
    <row r="9" spans="2:4" ht="12">
      <c r="B9" s="8" t="s">
        <v>58</v>
      </c>
      <c r="C9" s="3" t="s">
        <v>214</v>
      </c>
      <c r="D9" s="3" t="s">
        <v>215</v>
      </c>
    </row>
    <row r="11" ht="12">
      <c r="B11" s="9" t="s">
        <v>2</v>
      </c>
    </row>
    <row r="12" spans="2:3" ht="12">
      <c r="B12" s="3" t="s">
        <v>59</v>
      </c>
      <c r="C12" s="3" t="s">
        <v>50</v>
      </c>
    </row>
    <row r="13" spans="2:3" ht="12">
      <c r="B13" s="10">
        <v>0</v>
      </c>
      <c r="C13" s="3" t="s">
        <v>3</v>
      </c>
    </row>
    <row r="14" spans="2:3" ht="12">
      <c r="B14" s="10">
        <v>1</v>
      </c>
      <c r="C14" s="3" t="s">
        <v>209</v>
      </c>
    </row>
    <row r="15" spans="2:3" ht="12">
      <c r="B15" s="10">
        <v>2</v>
      </c>
      <c r="C15" s="3" t="s">
        <v>4</v>
      </c>
    </row>
    <row r="16" spans="2:3" ht="12">
      <c r="B16" s="10">
        <v>3</v>
      </c>
      <c r="C16" s="3" t="s">
        <v>5</v>
      </c>
    </row>
    <row r="17" spans="2:3" ht="12">
      <c r="B17" s="10">
        <v>4</v>
      </c>
      <c r="C17" s="3" t="s">
        <v>6</v>
      </c>
    </row>
    <row r="18" spans="2:3" ht="12">
      <c r="B18" s="10">
        <v>5</v>
      </c>
      <c r="C18" s="3" t="s">
        <v>7</v>
      </c>
    </row>
    <row r="19" spans="2:3" ht="12">
      <c r="B19" s="10">
        <v>6</v>
      </c>
      <c r="C19" s="3" t="s">
        <v>8</v>
      </c>
    </row>
    <row r="20" spans="2:7" ht="13.5">
      <c r="B20" s="10">
        <v>7</v>
      </c>
      <c r="C20" s="3" t="s">
        <v>9</v>
      </c>
      <c r="G20"/>
    </row>
    <row r="21" spans="2:5" ht="13.5">
      <c r="B21" s="10">
        <v>8</v>
      </c>
      <c r="C21" s="3" t="s">
        <v>10</v>
      </c>
      <c r="E21"/>
    </row>
    <row r="22" spans="2:5" ht="13.5">
      <c r="B22" s="10">
        <v>9</v>
      </c>
      <c r="C22" s="3" t="s">
        <v>11</v>
      </c>
      <c r="E22"/>
    </row>
    <row r="23" spans="2:5" ht="13.5">
      <c r="B23" s="3">
        <v>10</v>
      </c>
      <c r="C23" s="3" t="s">
        <v>12</v>
      </c>
      <c r="E23"/>
    </row>
    <row r="24" spans="2:5" ht="13.5">
      <c r="B24" s="3">
        <v>11</v>
      </c>
      <c r="C24" s="3" t="s">
        <v>13</v>
      </c>
      <c r="E24"/>
    </row>
    <row r="25" spans="2:5" ht="13.5">
      <c r="B25" s="3">
        <v>12</v>
      </c>
      <c r="C25" s="3" t="s">
        <v>14</v>
      </c>
      <c r="E25"/>
    </row>
    <row r="26" spans="2:3" ht="12">
      <c r="B26" s="3">
        <v>13</v>
      </c>
      <c r="C26" s="3" t="s">
        <v>15</v>
      </c>
    </row>
    <row r="27" spans="2:3" ht="12">
      <c r="B27" s="3">
        <v>14</v>
      </c>
      <c r="C27" s="3" t="s">
        <v>16</v>
      </c>
    </row>
    <row r="28" spans="2:3" ht="12">
      <c r="B28" s="3">
        <v>15</v>
      </c>
      <c r="C28" s="3" t="s">
        <v>19</v>
      </c>
    </row>
    <row r="29" spans="2:3" ht="12">
      <c r="B29" s="3">
        <v>16</v>
      </c>
      <c r="C29" s="3" t="s">
        <v>20</v>
      </c>
    </row>
    <row r="30" spans="2:3" ht="12">
      <c r="B30" s="3">
        <v>17</v>
      </c>
      <c r="C30" s="3" t="s">
        <v>21</v>
      </c>
    </row>
    <row r="31" spans="2:3" ht="12">
      <c r="B31" s="3">
        <v>18</v>
      </c>
      <c r="C31" s="3" t="s">
        <v>22</v>
      </c>
    </row>
    <row r="32" spans="2:3" ht="12">
      <c r="B32" s="3">
        <v>19</v>
      </c>
      <c r="C32" s="3" t="s">
        <v>17</v>
      </c>
    </row>
    <row r="33" spans="2:3" ht="12">
      <c r="B33" s="3">
        <v>20</v>
      </c>
      <c r="C33" s="3" t="s">
        <v>18</v>
      </c>
    </row>
    <row r="34" spans="2:3" ht="12">
      <c r="B34" s="3">
        <v>21</v>
      </c>
      <c r="C34" s="3" t="s">
        <v>26</v>
      </c>
    </row>
    <row r="35" spans="2:3" ht="12">
      <c r="B35" s="3">
        <v>22</v>
      </c>
      <c r="C35" s="3" t="s">
        <v>23</v>
      </c>
    </row>
    <row r="36" spans="2:3" ht="12">
      <c r="B36" s="3">
        <v>23</v>
      </c>
      <c r="C36" s="3" t="s">
        <v>24</v>
      </c>
    </row>
    <row r="37" spans="2:3" ht="12">
      <c r="B37" s="3">
        <v>24</v>
      </c>
      <c r="C37" s="3" t="s">
        <v>25</v>
      </c>
    </row>
    <row r="38" spans="2:3" ht="12">
      <c r="B38" s="3">
        <v>25</v>
      </c>
      <c r="C38" s="3" t="s">
        <v>27</v>
      </c>
    </row>
    <row r="39" spans="2:3" ht="12">
      <c r="B39" s="3">
        <v>26</v>
      </c>
      <c r="C39" s="3" t="s">
        <v>28</v>
      </c>
    </row>
    <row r="40" spans="2:3" ht="12">
      <c r="B40" s="3">
        <v>27</v>
      </c>
      <c r="C40" s="3" t="s">
        <v>29</v>
      </c>
    </row>
    <row r="41" spans="2:3" ht="12">
      <c r="B41" s="3">
        <v>28</v>
      </c>
      <c r="C41" s="3" t="s">
        <v>30</v>
      </c>
    </row>
    <row r="42" spans="2:3" ht="12">
      <c r="B42" s="3">
        <v>29</v>
      </c>
      <c r="C42" s="3" t="s">
        <v>31</v>
      </c>
    </row>
    <row r="43" spans="2:3" ht="12">
      <c r="B43" s="3">
        <v>30</v>
      </c>
      <c r="C43" s="3" t="s">
        <v>32</v>
      </c>
    </row>
    <row r="44" spans="2:3" ht="12">
      <c r="B44" s="3">
        <v>31</v>
      </c>
      <c r="C44" s="3" t="s">
        <v>33</v>
      </c>
    </row>
    <row r="45" spans="2:3" ht="12">
      <c r="B45" s="3">
        <v>32</v>
      </c>
      <c r="C45" s="3" t="s">
        <v>34</v>
      </c>
    </row>
    <row r="46" spans="2:3" ht="12">
      <c r="B46" s="3">
        <v>33</v>
      </c>
      <c r="C46" s="3" t="s">
        <v>35</v>
      </c>
    </row>
    <row r="47" spans="2:3" ht="12">
      <c r="B47" s="3">
        <v>34</v>
      </c>
      <c r="C47" s="3" t="s">
        <v>36</v>
      </c>
    </row>
    <row r="48" spans="2:3" ht="12">
      <c r="B48" s="3">
        <v>35</v>
      </c>
      <c r="C48" s="3" t="s">
        <v>37</v>
      </c>
    </row>
    <row r="49" spans="2:3" ht="12">
      <c r="B49" s="3">
        <v>36</v>
      </c>
      <c r="C49" s="3" t="s">
        <v>39</v>
      </c>
    </row>
    <row r="50" spans="2:3" ht="12">
      <c r="B50" s="3">
        <v>37</v>
      </c>
      <c r="C50" s="3" t="s">
        <v>38</v>
      </c>
    </row>
    <row r="51" spans="2:3" ht="12">
      <c r="B51" s="3">
        <v>38</v>
      </c>
      <c r="C51" s="3" t="s">
        <v>40</v>
      </c>
    </row>
    <row r="52" spans="2:3" ht="12">
      <c r="B52" s="3">
        <v>39</v>
      </c>
      <c r="C52" s="3" t="s">
        <v>41</v>
      </c>
    </row>
    <row r="53" spans="2:3" ht="12">
      <c r="B53" s="3">
        <v>40</v>
      </c>
      <c r="C53" s="3" t="s">
        <v>42</v>
      </c>
    </row>
    <row r="54" spans="2:3" ht="12">
      <c r="B54" s="3">
        <v>41</v>
      </c>
      <c r="C54" s="3" t="s">
        <v>43</v>
      </c>
    </row>
    <row r="55" spans="2:3" ht="12">
      <c r="B55" s="3">
        <v>42</v>
      </c>
      <c r="C55" s="3" t="s">
        <v>44</v>
      </c>
    </row>
    <row r="56" spans="2:3" ht="12">
      <c r="B56" s="3">
        <v>43</v>
      </c>
      <c r="C56" s="3" t="s">
        <v>45</v>
      </c>
    </row>
    <row r="57" spans="2:3" ht="12">
      <c r="B57" s="3">
        <v>44</v>
      </c>
      <c r="C57" s="3" t="s">
        <v>46</v>
      </c>
    </row>
    <row r="58" spans="2:3" ht="12">
      <c r="B58" s="3">
        <v>45</v>
      </c>
      <c r="C58" s="3" t="s">
        <v>47</v>
      </c>
    </row>
    <row r="59" spans="2:3" ht="12">
      <c r="B59" s="3">
        <v>46</v>
      </c>
      <c r="C59" s="3" t="s">
        <v>48</v>
      </c>
    </row>
    <row r="60" spans="2:3" ht="12">
      <c r="B60" s="3">
        <v>47</v>
      </c>
      <c r="C60" s="3" t="s">
        <v>49</v>
      </c>
    </row>
    <row r="85" ht="12">
      <c r="B85" s="4" t="s">
        <v>1</v>
      </c>
    </row>
  </sheetData>
  <sheetProtection/>
  <printOptions/>
  <pageMargins left="0.75" right="0.75" top="1" bottom="1" header="0.512" footer="0.512"/>
  <pageSetup fitToHeight="1" fitToWidth="1"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zoomScalePageLayoutView="0" workbookViewId="0" topLeftCell="A1">
      <pane ySplit="4" topLeftCell="A5" activePane="bottomLeft" state="frozen"/>
      <selection pane="topLeft" activeCell="A1" sqref="A1"/>
      <selection pane="bottomLeft" activeCell="J31" sqref="J31"/>
    </sheetView>
  </sheetViews>
  <sheetFormatPr defaultColWidth="8.875" defaultRowHeight="13.5"/>
  <cols>
    <col min="1" max="1" width="6.00390625" style="0" customWidth="1"/>
    <col min="2" max="2" width="18.125" style="0" customWidth="1"/>
    <col min="3" max="3" width="15.375" style="0" customWidth="1"/>
    <col min="4" max="4" width="6.00390625" style="0" customWidth="1"/>
    <col min="5" max="5" width="18.125" style="0" customWidth="1"/>
    <col min="6" max="6" width="15.375" style="0" customWidth="1"/>
  </cols>
  <sheetData>
    <row r="1" spans="1:8" ht="24" customHeight="1">
      <c r="A1" s="42" t="str">
        <f>IF('申込様式'!C1="",'申込様式'!X1,'申込様式'!C1)&amp;"大会参加者数"</f>
        <v>サーキット第３戦大会参加者数</v>
      </c>
      <c r="B1" s="42"/>
      <c r="C1" s="42"/>
      <c r="D1" s="42"/>
      <c r="E1" s="184" t="s">
        <v>531</v>
      </c>
      <c r="F1" s="45"/>
      <c r="G1" s="36"/>
      <c r="H1" s="36"/>
    </row>
    <row r="2" spans="1:8" ht="24" customHeight="1">
      <c r="A2" s="36"/>
      <c r="B2" s="36"/>
      <c r="C2" s="66" t="s">
        <v>333</v>
      </c>
      <c r="D2" s="277">
        <f>IF('申込必要事項'!C3="","",'申込必要事項'!C3)</f>
      </c>
      <c r="E2" s="277"/>
      <c r="F2" s="277"/>
      <c r="G2" s="36"/>
      <c r="H2" s="36"/>
    </row>
    <row r="3" spans="1:8" ht="18" customHeight="1" thickBot="1">
      <c r="A3" s="36"/>
      <c r="B3" s="36"/>
      <c r="C3" s="36"/>
      <c r="D3" s="36"/>
      <c r="E3" s="36"/>
      <c r="F3" s="36"/>
      <c r="G3" s="36"/>
      <c r="H3" s="36"/>
    </row>
    <row r="4" spans="1:8" ht="17.25" customHeight="1" thickBot="1">
      <c r="A4" s="46" t="s">
        <v>297</v>
      </c>
      <c r="B4" s="47" t="s">
        <v>304</v>
      </c>
      <c r="C4" s="48" t="s">
        <v>239</v>
      </c>
      <c r="D4" s="46" t="s">
        <v>297</v>
      </c>
      <c r="E4" s="47" t="s">
        <v>304</v>
      </c>
      <c r="F4" s="49" t="s">
        <v>239</v>
      </c>
      <c r="G4" s="37"/>
      <c r="H4" s="36"/>
    </row>
    <row r="5" spans="1:8" ht="21.75" customHeight="1" thickTop="1">
      <c r="A5" s="278" t="s">
        <v>234</v>
      </c>
      <c r="B5" s="107" t="s">
        <v>65</v>
      </c>
      <c r="C5" s="88">
        <f>COUNTIF('申込様式'!$G$14:$I$60,B5)</f>
        <v>0</v>
      </c>
      <c r="D5" s="278" t="s">
        <v>235</v>
      </c>
      <c r="E5" s="111" t="s">
        <v>65</v>
      </c>
      <c r="F5" s="38">
        <f>COUNTIF('申込様式'!$AB$14:$AD$60,E5)</f>
        <v>0</v>
      </c>
      <c r="G5" s="39"/>
      <c r="H5" s="36"/>
    </row>
    <row r="6" spans="1:8" ht="21.75" customHeight="1">
      <c r="A6" s="279"/>
      <c r="B6" s="109" t="s">
        <v>69</v>
      </c>
      <c r="C6" s="70">
        <f>COUNTIF('申込様式'!$G$14:$I$60,B6)</f>
        <v>0</v>
      </c>
      <c r="D6" s="279"/>
      <c r="E6" s="116" t="s">
        <v>69</v>
      </c>
      <c r="F6" s="40">
        <f>COUNTIF('申込様式'!$AB$14:$AD$60,E6)</f>
        <v>0</v>
      </c>
      <c r="G6" s="39"/>
      <c r="H6" s="36"/>
    </row>
    <row r="7" spans="1:8" ht="21.75" customHeight="1">
      <c r="A7" s="279"/>
      <c r="B7" s="108" t="s">
        <v>202</v>
      </c>
      <c r="C7" s="70">
        <f>COUNTIF('申込様式'!$G$14:$I$60,B7)</f>
        <v>0</v>
      </c>
      <c r="D7" s="279"/>
      <c r="E7" s="112" t="s">
        <v>202</v>
      </c>
      <c r="F7" s="40">
        <f>COUNTIF('申込様式'!$AB$14:$AD$60,E7)</f>
        <v>0</v>
      </c>
      <c r="G7" s="39"/>
      <c r="H7" s="36"/>
    </row>
    <row r="8" spans="1:8" ht="21.75" customHeight="1">
      <c r="A8" s="279"/>
      <c r="B8" s="109" t="s">
        <v>100</v>
      </c>
      <c r="C8" s="70">
        <f>COUNTIF('申込様式'!$G$14:$I$60,B8)</f>
        <v>0</v>
      </c>
      <c r="D8" s="279"/>
      <c r="E8" s="112" t="s">
        <v>89</v>
      </c>
      <c r="F8" s="40">
        <f>COUNTIF('申込様式'!$AB$14:$AD$60,E8)</f>
        <v>0</v>
      </c>
      <c r="G8" s="39"/>
      <c r="H8" s="36"/>
    </row>
    <row r="9" spans="1:8" ht="21.75" customHeight="1">
      <c r="A9" s="279"/>
      <c r="B9" s="109" t="s">
        <v>555</v>
      </c>
      <c r="C9" s="70">
        <f>COUNTIF('申込様式'!$G$14:$I$60,B9)</f>
        <v>0</v>
      </c>
      <c r="D9" s="279"/>
      <c r="E9" s="113" t="s">
        <v>555</v>
      </c>
      <c r="F9" s="40">
        <f>COUNTIF('申込様式'!$AB$14:$AD$60,E9)</f>
        <v>0</v>
      </c>
      <c r="G9" s="39"/>
      <c r="H9" s="36"/>
    </row>
    <row r="10" spans="1:8" ht="21.75" customHeight="1">
      <c r="A10" s="279"/>
      <c r="B10" s="109" t="s">
        <v>556</v>
      </c>
      <c r="C10" s="70">
        <f>COUNTIF('申込様式'!$G$14:$I$60,B10)</f>
        <v>0</v>
      </c>
      <c r="D10" s="279"/>
      <c r="E10" s="113" t="s">
        <v>556</v>
      </c>
      <c r="F10" s="40">
        <f>COUNTIF('申込様式'!$AB$14:$AD$60,E10)</f>
        <v>0</v>
      </c>
      <c r="G10" s="39"/>
      <c r="H10" s="36"/>
    </row>
    <row r="11" spans="1:8" ht="21.75" customHeight="1">
      <c r="A11" s="279"/>
      <c r="B11" s="109" t="s">
        <v>557</v>
      </c>
      <c r="C11" s="70">
        <f>COUNTIF('申込様式'!$G$14:$I$60,B11)</f>
        <v>0</v>
      </c>
      <c r="D11" s="279"/>
      <c r="E11" s="113" t="s">
        <v>557</v>
      </c>
      <c r="F11" s="40">
        <f>COUNTIF('申込様式'!$AB$14:$AD$60,E11)</f>
        <v>0</v>
      </c>
      <c r="G11" s="39"/>
      <c r="H11" s="36"/>
    </row>
    <row r="12" spans="1:8" ht="21.75" customHeight="1">
      <c r="A12" s="279"/>
      <c r="B12" s="109" t="s">
        <v>558</v>
      </c>
      <c r="C12" s="70">
        <f>COUNTIF('申込様式'!$G$14:$I$60,B12)</f>
        <v>0</v>
      </c>
      <c r="D12" s="279"/>
      <c r="E12" s="109" t="s">
        <v>565</v>
      </c>
      <c r="F12" s="40">
        <f>COUNTIF('申込様式'!$AB$14:$AD$60,E12)</f>
        <v>0</v>
      </c>
      <c r="G12" s="39"/>
      <c r="H12" s="36"/>
    </row>
    <row r="13" spans="1:8" ht="21.75" customHeight="1">
      <c r="A13" s="279"/>
      <c r="B13" s="109" t="s">
        <v>559</v>
      </c>
      <c r="C13" s="70">
        <f>COUNTIF('申込様式'!$G$14:$I$60,B13)</f>
        <v>0</v>
      </c>
      <c r="D13" s="279"/>
      <c r="E13" s="113" t="s">
        <v>566</v>
      </c>
      <c r="F13" s="40">
        <f>COUNTIF('申込様式'!$AB$14:$AD$60,E13)</f>
        <v>0</v>
      </c>
      <c r="G13" s="39"/>
      <c r="H13" s="36"/>
    </row>
    <row r="14" spans="1:8" ht="21.75" customHeight="1">
      <c r="A14" s="279"/>
      <c r="B14" s="109" t="s">
        <v>560</v>
      </c>
      <c r="C14" s="70">
        <f>COUNTIF('申込様式'!$G$14:$I$60,B14)</f>
        <v>0</v>
      </c>
      <c r="D14" s="279"/>
      <c r="E14" s="113" t="s">
        <v>562</v>
      </c>
      <c r="F14" s="40">
        <f>COUNTIF('申込様式'!$AB$14:$AD$60,E14)</f>
        <v>0</v>
      </c>
      <c r="G14" s="39"/>
      <c r="H14" s="36"/>
    </row>
    <row r="15" spans="1:8" ht="21.75" customHeight="1">
      <c r="A15" s="279"/>
      <c r="B15" s="110" t="s">
        <v>561</v>
      </c>
      <c r="C15" s="70">
        <f>COUNTIF('申込様式'!$G$14:$I$60,B15)</f>
        <v>0</v>
      </c>
      <c r="D15" s="279"/>
      <c r="E15" s="113" t="s">
        <v>567</v>
      </c>
      <c r="F15" s="40">
        <f>COUNTIF('申込様式'!$AB$14:$AD$60,E15)</f>
        <v>0</v>
      </c>
      <c r="G15" s="39"/>
      <c r="H15" s="36"/>
    </row>
    <row r="16" spans="1:8" ht="21.75" customHeight="1">
      <c r="A16" s="279"/>
      <c r="B16" s="110" t="s">
        <v>562</v>
      </c>
      <c r="C16" s="70">
        <f>COUNTIF('申込様式'!$G$14:$I$60,B16)</f>
        <v>0</v>
      </c>
      <c r="D16" s="279"/>
      <c r="E16" s="113"/>
      <c r="F16" s="40">
        <f>COUNTIF('申込様式'!$AB$14:$AD$60,E16)</f>
        <v>0</v>
      </c>
      <c r="G16" s="39"/>
      <c r="H16" s="36"/>
    </row>
    <row r="17" spans="1:8" ht="21.75" customHeight="1">
      <c r="A17" s="279"/>
      <c r="B17" s="92" t="s">
        <v>563</v>
      </c>
      <c r="C17" s="70">
        <f>COUNTIF('申込様式'!$G$14:$I$60,B17)</f>
        <v>0</v>
      </c>
      <c r="D17" s="279"/>
      <c r="E17" s="94"/>
      <c r="F17" s="40">
        <f>COUNTIF('申込様式'!$AB$14:$AD$60,E17)</f>
        <v>0</v>
      </c>
      <c r="G17" s="39"/>
      <c r="H17" s="36"/>
    </row>
    <row r="18" spans="1:8" ht="21.75" customHeight="1">
      <c r="A18" s="279"/>
      <c r="B18" s="92" t="s">
        <v>564</v>
      </c>
      <c r="C18" s="70">
        <f>COUNTIF('申込様式'!$G$14:$I$60,B18)</f>
        <v>0</v>
      </c>
      <c r="D18" s="279"/>
      <c r="E18" s="94"/>
      <c r="F18" s="40">
        <f>COUNTIF('申込様式'!$AB$14:$AD$60,E18)</f>
        <v>0</v>
      </c>
      <c r="G18" s="39"/>
      <c r="H18" s="36"/>
    </row>
    <row r="19" spans="1:8" ht="21.75" customHeight="1">
      <c r="A19" s="279"/>
      <c r="B19" s="92"/>
      <c r="C19" s="70">
        <f>COUNTIF('申込様式'!$G$14:$I$60,B19)</f>
        <v>0</v>
      </c>
      <c r="D19" s="279"/>
      <c r="E19" s="94"/>
      <c r="F19" s="40">
        <f>COUNTIF('申込様式'!$AB$14:$AD$60,E19)</f>
        <v>0</v>
      </c>
      <c r="G19" s="39"/>
      <c r="H19" s="36"/>
    </row>
    <row r="20" spans="1:8" ht="21.75" customHeight="1">
      <c r="A20" s="279"/>
      <c r="B20" s="92"/>
      <c r="C20" s="70">
        <f>COUNTIF('申込様式'!$G$14:$I$60,B20)</f>
        <v>0</v>
      </c>
      <c r="D20" s="279"/>
      <c r="E20" s="94"/>
      <c r="F20" s="40">
        <f>COUNTIF('申込様式'!$AB$14:$AD$60,E20)</f>
        <v>0</v>
      </c>
      <c r="G20" s="39"/>
      <c r="H20" s="36"/>
    </row>
    <row r="21" spans="1:8" ht="21.75" customHeight="1">
      <c r="A21" s="279"/>
      <c r="B21" s="92"/>
      <c r="C21" s="70">
        <f>COUNTIF('申込様式'!$G$14:$I$60,B21)</f>
        <v>0</v>
      </c>
      <c r="D21" s="279"/>
      <c r="E21" s="94"/>
      <c r="F21" s="40">
        <f>COUNTIF('申込様式'!$AB$14:$AD$60,E21)</f>
        <v>0</v>
      </c>
      <c r="G21" s="39"/>
      <c r="H21" s="36"/>
    </row>
    <row r="22" spans="1:8" ht="21.75" customHeight="1">
      <c r="A22" s="279"/>
      <c r="B22" s="91"/>
      <c r="C22" s="70">
        <f>COUNTIF('申込様式'!$G$14:$I$60,B22)</f>
        <v>0</v>
      </c>
      <c r="D22" s="279"/>
      <c r="E22" s="94"/>
      <c r="F22" s="40">
        <f>COUNTIF('申込様式'!$AB$14:$AD$60,E22)</f>
        <v>0</v>
      </c>
      <c r="G22" s="39"/>
      <c r="H22" s="36"/>
    </row>
    <row r="23" spans="1:8" ht="21.75" customHeight="1">
      <c r="A23" s="279"/>
      <c r="B23" s="91"/>
      <c r="C23" s="70">
        <f>COUNTIF('申込様式'!$G$14:$I$60,B23)</f>
        <v>0</v>
      </c>
      <c r="D23" s="279"/>
      <c r="E23" s="94"/>
      <c r="F23" s="40">
        <f>COUNTIF('申込様式'!$AB$14:$AD$60,E23)</f>
        <v>0</v>
      </c>
      <c r="G23" s="36"/>
      <c r="H23" s="36"/>
    </row>
    <row r="24" spans="1:8" ht="21.75" customHeight="1">
      <c r="A24" s="279"/>
      <c r="B24" s="91"/>
      <c r="C24" s="70">
        <f>COUNTIF('申込様式'!$G$14:$I$60,B24)</f>
        <v>0</v>
      </c>
      <c r="D24" s="279"/>
      <c r="E24" s="94"/>
      <c r="F24" s="40">
        <f>COUNTIF('申込様式'!$AB$14:$AD$60,E24)</f>
        <v>0</v>
      </c>
      <c r="G24" s="36"/>
      <c r="H24" s="36"/>
    </row>
    <row r="25" spans="1:8" ht="21.75" customHeight="1" thickBot="1">
      <c r="A25" s="280"/>
      <c r="B25" s="93"/>
      <c r="C25" s="71">
        <f>COUNTIF('申込様式'!$G$14:$I$60,B25)</f>
        <v>0</v>
      </c>
      <c r="D25" s="280"/>
      <c r="E25" s="95"/>
      <c r="F25" s="54">
        <f>COUNTIF('申込様式'!$AB$14:$AD$60,E25)</f>
        <v>0</v>
      </c>
      <c r="G25" s="36"/>
      <c r="H25" s="36"/>
    </row>
    <row r="26" spans="1:8" ht="18.75" customHeight="1" thickBot="1">
      <c r="A26" s="36"/>
      <c r="B26" s="36"/>
      <c r="C26" s="36"/>
      <c r="D26" s="36"/>
      <c r="E26" s="36"/>
      <c r="F26" s="36"/>
      <c r="G26" s="36"/>
      <c r="H26" s="36"/>
    </row>
    <row r="27" spans="1:8" ht="18.75" customHeight="1">
      <c r="A27" s="281" t="s">
        <v>234</v>
      </c>
      <c r="B27" s="283" t="s">
        <v>568</v>
      </c>
      <c r="C27" s="206">
        <f>'申込様式'!K71</f>
        <v>0</v>
      </c>
      <c r="D27" s="281" t="s">
        <v>235</v>
      </c>
      <c r="E27" s="283" t="s">
        <v>568</v>
      </c>
      <c r="F27" s="206">
        <f>'申込様式'!AF71</f>
        <v>0</v>
      </c>
      <c r="G27" s="36"/>
      <c r="H27" s="36"/>
    </row>
    <row r="28" spans="1:8" ht="18.75" customHeight="1" thickBot="1">
      <c r="A28" s="282"/>
      <c r="B28" s="207" t="s">
        <v>572</v>
      </c>
      <c r="C28" s="54">
        <f>'申込様式'!M71</f>
        <v>0</v>
      </c>
      <c r="D28" s="282"/>
      <c r="E28" s="207" t="s">
        <v>571</v>
      </c>
      <c r="F28" s="54">
        <f>'申込様式'!AH71</f>
        <v>0</v>
      </c>
      <c r="G28" s="36"/>
      <c r="H28" s="36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</sheetData>
  <sheetProtection selectLockedCells="1"/>
  <mergeCells count="5">
    <mergeCell ref="D2:F2"/>
    <mergeCell ref="A5:A25"/>
    <mergeCell ref="D5:D25"/>
    <mergeCell ref="A27:A28"/>
    <mergeCell ref="D27:D28"/>
  </mergeCells>
  <printOptions horizontalCentered="1"/>
  <pageMargins left="0.5118110236220472" right="0.5118110236220472" top="0.8661417322834646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十勝陸協</dc:creator>
  <cp:keywords/>
  <dc:description/>
  <cp:lastModifiedBy>信介 川崎</cp:lastModifiedBy>
  <cp:lastPrinted>2024-04-14T00:46:24Z</cp:lastPrinted>
  <dcterms:created xsi:type="dcterms:W3CDTF">2008-02-20T03:31:46Z</dcterms:created>
  <dcterms:modified xsi:type="dcterms:W3CDTF">2024-04-20T12:59:11Z</dcterms:modified>
  <cp:category/>
  <cp:version/>
  <cp:contentType/>
  <cp:contentStatus/>
</cp:coreProperties>
</file>