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2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Area" localSheetId="2">'申込'!$A$1:$Y$30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<sst xmlns="http://schemas.openxmlformats.org/spreadsheetml/2006/main" count="599" uniqueCount="380">
  <si>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</si>
  <si>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</si>
  <si>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</si>
  <si>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</si>
  <si>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</si>
  <si>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</si>
  <si>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</si>
  <si>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</si>
  <si>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</si>
  <si>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</si>
  <si>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</si>
  <si>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</si>
  <si>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</si>
  <si>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</si>
  <si>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</si>
  <si>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</si>
  <si>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</si>
  <si>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</si>
  <si>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</si>
  <si>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</si>
  <si>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</si>
  <si>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</si>
  <si>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</si>
  <si>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</si>
  <si>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</si>
  <si>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</si>
  <si>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</si>
  <si>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</si>
  <si>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</si>
  <si>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</si>
  <si>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</si>
  <si>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</si>
  <si>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</si>
  <si>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</si>
  <si>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</si>
  <si>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</si>
  <si>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</si>
  <si>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</si>
  <si>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</si>
  <si>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</si>
  <si>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</si>
  <si>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</si>
  <si>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</si>
  <si>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</si>
  <si>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</si>
  <si>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</si>
  <si>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</si>
  <si>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</si>
  <si>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</si>
  <si>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</si>
  <si>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</si>
  <si>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</si>
  <si>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</si>
  <si>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</si>
  <si>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</si>
  <si>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</si>
  <si>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</si>
  <si>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</si>
  <si>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</si>
  <si>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</si>
  <si>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</si>
  <si>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</si>
  <si>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</si>
  <si>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</si>
  <si>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</si>
  <si>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</si>
  <si>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</si>
  <si>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</si>
  <si>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</si>
  <si>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</si>
  <si>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</si>
  <si>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</si>
  <si>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</si>
  <si>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</si>
  <si>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</si>
  <si>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</si>
  <si>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</si>
  <si>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</si>
  <si>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</si>
  <si>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</si>
  <si>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</si>
  <si>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</si>
  <si>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</si>
  <si>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</si>
  <si>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</si>
  <si>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</si>
  <si>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</si>
  <si>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</si>
  <si>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</si>
  <si>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</si>
  <si>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</si>
  <si>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</si>
  <si>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</si>
  <si>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</si>
  <si>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</si>
  <si>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</si>
  <si>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</si>
  <si>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</si>
  <si>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</si>
  <si>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</si>
  <si>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</si>
  <si>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</si>
  <si>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</si>
  <si>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</si>
  <si>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</si>
  <si>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</si>
  <si>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</si>
  <si>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</si>
  <si>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</si>
  <si>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</si>
  <si>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</si>
  <si>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</si>
  <si>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</si>
  <si>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</si>
  <si>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</si>
  <si>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</si>
  <si>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</si>
  <si>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</si>
  <si>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</si>
  <si>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</si>
  <si>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</si>
  <si>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</si>
  <si>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</si>
  <si>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</si>
  <si>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</si>
  <si>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</si>
  <si>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</si>
  <si>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</si>
  <si>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</si>
  <si>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</si>
  <si>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</si>
  <si>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</si>
  <si>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</si>
  <si>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</si>
  <si>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</si>
  <si>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</si>
  <si>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</si>
  <si>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</si>
  <si>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</si>
  <si>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</si>
  <si>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</si>
  <si>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</si>
  <si>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</si>
  <si>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</si>
  <si>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</si>
  <si>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</si>
  <si>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</si>
  <si>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</si>
  <si>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</si>
  <si>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</si>
  <si>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</si>
  <si>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</si>
  <si>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</si>
  <si>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</si>
  <si>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</si>
  <si>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</si>
  <si>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</si>
  <si>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</si>
  <si>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</si>
  <si>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</si>
  <si>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</si>
  <si>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</si>
  <si>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</si>
  <si>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</si>
  <si>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</si>
  <si>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</si>
  <si>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</si>
  <si>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</si>
  <si>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</si>
  <si>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</si>
  <si>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</si>
  <si>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</si>
  <si>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</si>
  <si>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</si>
  <si>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</si>
  <si>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</si>
  <si>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</si>
  <si>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</si>
  <si>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</si>
  <si>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</si>
  <si>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</si>
  <si>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</si>
  <si>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</si>
  <si>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</si>
  <si>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</si>
  <si>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</si>
  <si>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</si>
  <si>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</si>
  <si>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</si>
  <si>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</si>
  <si>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</si>
  <si>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</si>
  <si>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</si>
  <si>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</si>
  <si>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</si>
  <si>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</si>
  <si>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</si>
  <si>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</si>
  <si>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</si>
  <si>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</si>
  <si>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</si>
  <si>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</si>
  <si>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</si>
  <si>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</si>
  <si>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</si>
  <si>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</si>
  <si>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</si>
  <si>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</si>
  <si>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</si>
  <si>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</si>
  <si>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</si>
  <si>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</si>
  <si>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</si>
  <si>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</si>
  <si>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</si>
  <si>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</si>
  <si>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</si>
  <si>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</si>
  <si>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</si>
  <si>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</si>
  <si>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</si>
  <si>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</si>
  <si>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</si>
  <si>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</si>
  <si>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</si>
  <si>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</si>
  <si>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</si>
  <si>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</si>
  <si>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</si>
  <si>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</si>
  <si>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</si>
  <si>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</si>
  <si>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</si>
  <si>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</si>
  <si>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</si>
  <si>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</si>
  <si>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</si>
  <si>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</si>
  <si>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</si>
  <si>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</si>
  <si>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</si>
  <si>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</si>
  <si>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</si>
  <si>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</si>
  <si>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</si>
  <si>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</si>
  <si>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</si>
  <si>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</si>
  <si>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</si>
  <si>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</si>
  <si>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</si>
  <si>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</si>
  <si>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</si>
  <si>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</si>
  <si>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</si>
  <si>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</si>
  <si>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</si>
  <si>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</si>
  <si>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</si>
  <si>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</si>
  <si>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</si>
  <si>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</si>
  <si>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</si>
  <si>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</si>
  <si>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</si>
  <si>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</si>
  <si>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</si>
  <si>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</si>
  <si>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</si>
  <si>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</si>
  <si>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</si>
  <si>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</si>
  <si>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</si>
  <si>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</si>
  <si>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</si>
  <si>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</si>
  <si>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</si>
  <si>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</si>
  <si>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</si>
  <si>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</si>
  <si>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</si>
  <si>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</si>
  <si>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</si>
  <si>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</si>
  <si>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</si>
  <si>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</si>
  <si>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</si>
  <si>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</si>
  <si>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</si>
  <si>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</si>
  <si>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</si>
  <si>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</si>
  <si>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</si>
  <si>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</si>
  <si>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</si>
  <si>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</si>
  <si>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</si>
  <si>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</si>
  <si>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</si>
  <si>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</si>
  <si>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</si>
  <si>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</si>
  <si>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</si>
  <si>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</si>
  <si>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</si>
  <si>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</si>
  <si>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</si>
  <si>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</si>
  <si>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</si>
  <si>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</si>
  <si>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</si>
  <si>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</si>
  <si>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</si>
  <si>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</si>
  <si>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</si>
  <si>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</si>
  <si>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</si>
  <si>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</si>
  <si>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</si>
  <si>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</si>
  <si>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</si>
  <si>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</si>
  <si>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</si>
  <si>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</si>
  <si>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</si>
  <si>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</si>
  <si>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</si>
  <si>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</si>
  <si>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</si>
  <si>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</si>
  <si>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</si>
  <si>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</si>
  <si>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</si>
  <si>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</si>
  <si>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</si>
  <si>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</si>
  <si>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</si>
  <si>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</si>
  <si>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</si>
  <si>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</si>
  <si>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</si>
  <si>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</si>
  <si>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</si>
  <si>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</si>
  <si>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</si>
  <si>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</si>
  <si>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</si>
  <si>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</si>
  <si>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最後は小、中、高、少、クラブなどにすること！</t>
  </si>
  <si>
    <t>幕別札内南中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</si>
  <si>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</si>
  <si>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</si>
  <si>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</si>
  <si>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</si>
  <si>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</si>
  <si>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</si>
  <si>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※最高記録は必ず記入してください。無い場合は練習記録も可</t>
  </si>
  <si>
    <t>↓</t>
  </si>
  <si>
    <t>小学生以外は必ず入力すること</t>
  </si>
  <si>
    <t>申込み必要事項のシートに学校名の略名を全角にて入力してください。７文字を限度とします。７文字にならない場合は最低数で入力</t>
  </si>
  <si>
    <t>７文字以内で、できるだけ正確に！</t>
  </si>
  <si>
    <t>円＝</t>
  </si>
  <si>
    <t>参加料</t>
  </si>
  <si>
    <t>名　　　×</t>
  </si>
  <si>
    <t>計</t>
  </si>
  <si>
    <t>男女計</t>
  </si>
  <si>
    <t>例</t>
  </si>
  <si>
    <t>28.00</t>
  </si>
  <si>
    <t>第１回投てき記録会</t>
  </si>
  <si>
    <t>中学生以上500円</t>
  </si>
  <si>
    <r>
      <t>注</t>
    </r>
    <r>
      <rPr>
        <sz val="12"/>
        <color indexed="9"/>
        <rFont val="ＭＳ ゴシック"/>
        <family val="3"/>
      </rPr>
      <t>：中学生以上は必ず記録を入れてください。記録によるクラス分けを行います。</t>
    </r>
  </si>
  <si>
    <t>砲丸投⑥</t>
  </si>
  <si>
    <t>12.34</t>
  </si>
  <si>
    <t>円盤投</t>
  </si>
  <si>
    <t>円盤投</t>
  </si>
  <si>
    <t>ﾊﾝﾏｰ投</t>
  </si>
  <si>
    <t>Ｊ円盤投</t>
  </si>
  <si>
    <t>一般円盤投</t>
  </si>
  <si>
    <t>Ｊﾊﾝﾏｰ投</t>
  </si>
  <si>
    <t>一般ﾊﾝﾏｰ投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</si>
</sst>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8"/>
      <color indexed="10"/>
      <name val="ＭＳ ゴシック"/>
      <family val="3"/>
    </font>
    <font>
      <b/>
      <sz val="14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9" fillId="4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 shrinkToFi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3" borderId="3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3" xfId="0" applyFont="1" applyFill="1" applyBorder="1" applyAlignment="1">
      <alignment horizontal="left" vertical="center"/>
    </xf>
    <xf numFmtId="188" fontId="32" fillId="3" borderId="34" xfId="0" applyNumberFormat="1" applyFont="1" applyFill="1" applyBorder="1" applyAlignment="1">
      <alignment vertical="center"/>
    </xf>
    <xf numFmtId="188" fontId="32" fillId="3" borderId="34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4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4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2" fillId="24" borderId="33" xfId="0" applyFont="1" applyFill="1" applyBorder="1" applyAlignment="1" applyProtection="1">
      <alignment horizontal="right" vertical="center"/>
      <protection hidden="1" locked="0"/>
    </xf>
    <xf numFmtId="0" fontId="32" fillId="24" borderId="35" xfId="0" applyNumberFormat="1" applyFont="1" applyFill="1" applyBorder="1" applyAlignment="1" applyProtection="1">
      <alignment vertical="center"/>
      <protection hidden="1" locked="0"/>
    </xf>
    <xf numFmtId="176" fontId="56" fillId="24" borderId="30" xfId="0" applyNumberFormat="1" applyFont="1" applyFill="1" applyBorder="1" applyAlignment="1" applyProtection="1">
      <alignment vertical="center"/>
      <protection hidden="1"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3" borderId="10" xfId="0" applyFont="1" applyFill="1" applyBorder="1" applyAlignment="1" applyProtection="1">
      <alignment vertical="center"/>
      <protection hidden="1" locked="0"/>
    </xf>
    <xf numFmtId="49" fontId="5" fillId="23" borderId="10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 hidden="1" locked="0"/>
    </xf>
    <xf numFmtId="0" fontId="12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5" fillId="0" borderId="36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1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50" fillId="0" borderId="29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5" fillId="17" borderId="0" xfId="0" applyFont="1" applyFill="1" applyAlignment="1" applyProtection="1">
      <alignment horizontal="center" vertical="center"/>
      <protection hidden="1"/>
    </xf>
    <xf numFmtId="0" fontId="57" fillId="0" borderId="29" xfId="0" applyFont="1" applyBorder="1" applyAlignment="1" applyProtection="1">
      <alignment horizontal="center" vertical="top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 locked="0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55" fillId="27" borderId="0" xfId="0" applyFont="1" applyFill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zoomScale="80" zoomScaleNormal="80" zoomScaleSheetLayoutView="80" zoomScalePageLayoutView="0" workbookViewId="0" topLeftCell="A1">
      <selection activeCell="O25" sqref="O2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87" t="s">
        <v>325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ht="12" customHeight="1" thickBot="1"/>
    <row r="3" spans="2:17" ht="7.5" customHeight="1">
      <c r="B3" s="178" t="s">
        <v>326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</row>
    <row r="4" spans="2:17" ht="18.75" customHeight="1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2:17" ht="18.75" customHeigh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2:17" ht="8.25" customHeight="1" thickBot="1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77" t="s">
        <v>239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76" t="s">
        <v>228</v>
      </c>
      <c r="C11" s="176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359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351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352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353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pane ySplit="17" topLeftCell="BM18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88" t="s">
        <v>339</v>
      </c>
      <c r="B1" s="188"/>
      <c r="C1" s="188"/>
      <c r="D1" s="188"/>
      <c r="E1" s="188"/>
      <c r="F1" s="188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2"/>
      <c r="C3" s="106" t="s">
        <v>345</v>
      </c>
      <c r="D3" s="124"/>
      <c r="E3" t="s">
        <v>350</v>
      </c>
    </row>
    <row r="4" spans="1:10" s="20" customFormat="1" ht="20.25" customHeight="1">
      <c r="A4" s="21"/>
      <c r="B4" s="21"/>
      <c r="D4" s="101"/>
      <c r="E4" s="105" t="s">
        <v>360</v>
      </c>
      <c r="F4" s="104"/>
      <c r="G4" s="104"/>
      <c r="H4" s="104"/>
      <c r="I4" s="104"/>
      <c r="J4" s="104"/>
    </row>
    <row r="5" spans="3:10" ht="14.25">
      <c r="C5" s="107"/>
      <c r="D5" s="61"/>
      <c r="E5" s="105" t="s">
        <v>348</v>
      </c>
      <c r="F5" s="105"/>
      <c r="G5" s="105"/>
      <c r="H5" s="105"/>
      <c r="I5" s="105"/>
      <c r="J5" s="105"/>
    </row>
    <row r="6" spans="1:10" ht="24.75" customHeight="1">
      <c r="A6" s="189" t="s">
        <v>340</v>
      </c>
      <c r="B6" s="189"/>
      <c r="C6" s="108" t="s">
        <v>342</v>
      </c>
      <c r="D6" s="124"/>
      <c r="E6" s="105"/>
      <c r="F6" s="105"/>
      <c r="G6" s="105"/>
      <c r="H6" s="105"/>
      <c r="I6" s="105"/>
      <c r="J6" s="105"/>
    </row>
    <row r="7" spans="1:4" ht="24.75" customHeight="1">
      <c r="A7" s="103"/>
      <c r="B7" s="103"/>
      <c r="C7" s="108" t="s">
        <v>341</v>
      </c>
      <c r="D7" s="124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36"/>
  <sheetViews>
    <sheetView showGridLines="0" tabSelected="1" zoomScalePageLayoutView="0" workbookViewId="0" topLeftCell="A1">
      <pane ySplit="10" topLeftCell="BM11" activePane="bottomLeft" state="frozen"/>
      <selection pane="topLeft" activeCell="M12" sqref="M12"/>
      <selection pane="bottomLeft" activeCell="C1" sqref="C1:E1"/>
    </sheetView>
  </sheetViews>
  <sheetFormatPr defaultColWidth="9.00390625" defaultRowHeight="13.5"/>
  <cols>
    <col min="1" max="1" width="4.00390625" style="1" customWidth="1"/>
    <col min="2" max="2" width="6.625" style="1" customWidth="1"/>
    <col min="3" max="3" width="12.00390625" style="1" customWidth="1"/>
    <col min="4" max="4" width="11.875" style="1" customWidth="1"/>
    <col min="5" max="5" width="12.875" style="2" customWidth="1"/>
    <col min="6" max="6" width="4.25390625" style="23" customWidth="1"/>
    <col min="7" max="7" width="13.00390625" style="164" customWidth="1"/>
    <col min="8" max="8" width="7.25390625" style="144" customWidth="1"/>
    <col min="9" max="9" width="6.375" style="144" customWidth="1"/>
    <col min="10" max="10" width="5.00390625" style="145" customWidth="1"/>
    <col min="11" max="11" width="3.125" style="144" customWidth="1"/>
    <col min="12" max="12" width="0.37109375" style="144" customWidth="1"/>
    <col min="13" max="14" width="0.37109375" style="2" customWidth="1"/>
    <col min="15" max="15" width="12.375" style="2" hidden="1" customWidth="1"/>
    <col min="16" max="16" width="6.125" style="0" hidden="1" customWidth="1"/>
    <col min="17" max="17" width="0.74609375" style="2" customWidth="1"/>
    <col min="18" max="18" width="4.00390625" style="1" customWidth="1"/>
    <col min="19" max="19" width="6.625" style="1" customWidth="1"/>
    <col min="20" max="20" width="12.00390625" style="1" customWidth="1"/>
    <col min="21" max="21" width="11.875" style="1" customWidth="1"/>
    <col min="22" max="22" width="12.875" style="2" customWidth="1"/>
    <col min="23" max="23" width="4.25390625" style="23" customWidth="1"/>
    <col min="24" max="24" width="13.00390625" style="1" customWidth="1"/>
    <col min="25" max="25" width="7.25390625" style="2" customWidth="1"/>
    <col min="26" max="26" width="4.00390625" style="2" customWidth="1"/>
    <col min="27" max="27" width="9.50390625" style="46" customWidth="1"/>
    <col min="28" max="29" width="9.50390625" style="2" hidden="1" customWidth="1"/>
    <col min="30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192" t="s">
        <v>322</v>
      </c>
      <c r="B1" s="200"/>
      <c r="C1" s="201" t="s">
        <v>368</v>
      </c>
      <c r="D1" s="202"/>
      <c r="E1" s="203"/>
      <c r="F1" s="54"/>
      <c r="G1" s="204" t="s">
        <v>347</v>
      </c>
      <c r="H1" s="204"/>
      <c r="K1" s="146"/>
      <c r="L1" s="146"/>
      <c r="R1" s="79"/>
      <c r="S1" s="198" t="s">
        <v>236</v>
      </c>
      <c r="T1" s="198"/>
      <c r="U1" s="80"/>
      <c r="V1" s="80"/>
      <c r="W1" s="54"/>
      <c r="X1" s="174"/>
      <c r="Y1" s="166"/>
      <c r="AB1" s="73"/>
    </row>
    <row r="2" spans="1:26" ht="20.25" customHeight="1" thickBot="1">
      <c r="A2" s="55"/>
      <c r="B2" s="55"/>
      <c r="C2" s="199">
        <f>IF(C1="","大会名が未入力です。","")</f>
      </c>
      <c r="D2" s="199"/>
      <c r="E2" s="199"/>
      <c r="F2" s="70"/>
      <c r="G2" s="175" t="s">
        <v>370</v>
      </c>
      <c r="H2" s="147"/>
      <c r="I2" s="148"/>
      <c r="R2" s="55"/>
      <c r="S2" s="55"/>
      <c r="T2" s="142"/>
      <c r="U2" s="142"/>
      <c r="V2" s="142"/>
      <c r="W2" s="70"/>
      <c r="X2" s="55"/>
      <c r="Y2" s="56"/>
      <c r="Z2" s="74"/>
    </row>
    <row r="3" spans="1:28" ht="18" customHeight="1" thickBot="1">
      <c r="A3" s="192" t="s">
        <v>345</v>
      </c>
      <c r="B3" s="193"/>
      <c r="C3" s="194">
        <f>IF('申込必要事項'!D3="","",'申込必要事項'!D3)</f>
      </c>
      <c r="D3" s="195"/>
      <c r="E3" s="92"/>
      <c r="F3" s="93" t="s">
        <v>343</v>
      </c>
      <c r="G3" s="190">
        <f>IF('申込必要事項'!D6="","",'申込必要事項'!D6&amp;" "&amp;'申込必要事項'!D7)</f>
      </c>
      <c r="H3" s="190"/>
      <c r="I3" s="190"/>
      <c r="J3" s="190"/>
      <c r="K3" s="190"/>
      <c r="L3" s="149"/>
      <c r="R3" s="79"/>
      <c r="S3" s="79"/>
      <c r="T3" s="143"/>
      <c r="U3" s="143"/>
      <c r="V3" s="92"/>
      <c r="W3" s="93"/>
      <c r="X3" s="190"/>
      <c r="Y3" s="190"/>
      <c r="Z3" s="191">
        <f>IF('申込必要事項'!U7="","",'申込必要事項'!U7)</f>
      </c>
      <c r="AA3" s="191"/>
      <c r="AB3" s="191"/>
    </row>
    <row r="4" spans="1:28" ht="15.75" customHeight="1" thickBot="1">
      <c r="A4" s="79"/>
      <c r="B4" s="79"/>
      <c r="C4" s="80"/>
      <c r="D4" s="70"/>
      <c r="E4" s="138" t="s">
        <v>369</v>
      </c>
      <c r="F4" s="56"/>
      <c r="G4" s="147"/>
      <c r="H4" s="150"/>
      <c r="K4" s="150"/>
      <c r="L4" s="150"/>
      <c r="R4" s="79"/>
      <c r="S4" s="79"/>
      <c r="T4" s="80"/>
      <c r="U4" s="70"/>
      <c r="V4" s="138" t="s">
        <v>369</v>
      </c>
      <c r="W4" s="70"/>
      <c r="Y4" s="56"/>
      <c r="Z4" s="56"/>
      <c r="AA4" s="81"/>
      <c r="AB4" s="81"/>
    </row>
    <row r="5" spans="1:25" ht="13.5" customHeight="1" thickBot="1">
      <c r="A5" s="67"/>
      <c r="B5" s="100" t="s">
        <v>362</v>
      </c>
      <c r="C5" s="97">
        <f>COUNTIF($P$11:$P$30,"&gt;=1")</f>
        <v>0</v>
      </c>
      <c r="D5" s="98" t="s">
        <v>363</v>
      </c>
      <c r="E5" s="94">
        <v>500</v>
      </c>
      <c r="F5" s="99" t="s">
        <v>361</v>
      </c>
      <c r="G5" s="151">
        <f>IF(C5=0,"",C5*E5)</f>
      </c>
      <c r="H5" s="152" t="s">
        <v>324</v>
      </c>
      <c r="L5" s="150"/>
      <c r="R5" s="67"/>
      <c r="S5" s="88" t="s">
        <v>362</v>
      </c>
      <c r="T5" s="95">
        <f>COUNTIF($AC$11:$AC$30,"1")</f>
        <v>0</v>
      </c>
      <c r="U5" s="96" t="s">
        <v>363</v>
      </c>
      <c r="V5" s="94">
        <v>500</v>
      </c>
      <c r="W5" s="89" t="s">
        <v>361</v>
      </c>
      <c r="X5" s="141">
        <f>IF(T5=0,"",T5*V5)</f>
      </c>
      <c r="Y5" s="119" t="s">
        <v>324</v>
      </c>
    </row>
    <row r="6" spans="2:25" ht="13.5" customHeight="1" thickBot="1">
      <c r="B6" s="196" t="s">
        <v>355</v>
      </c>
      <c r="C6" s="196"/>
      <c r="D6" s="196"/>
      <c r="E6" s="197"/>
      <c r="F6" s="139" t="s">
        <v>364</v>
      </c>
      <c r="G6" s="153">
        <f>SUM(G5)</f>
        <v>0</v>
      </c>
      <c r="H6" s="154" t="s">
        <v>324</v>
      </c>
      <c r="L6" s="150"/>
      <c r="S6" s="196" t="s">
        <v>355</v>
      </c>
      <c r="T6" s="196"/>
      <c r="U6" s="196"/>
      <c r="V6" s="197"/>
      <c r="W6" s="137" t="s">
        <v>364</v>
      </c>
      <c r="X6" s="140">
        <f>SUM(X5)</f>
        <v>0</v>
      </c>
      <c r="Y6" s="90" t="s">
        <v>324</v>
      </c>
    </row>
    <row r="7" spans="1:28" ht="16.5" customHeight="1" thickBot="1">
      <c r="A7" s="79"/>
      <c r="B7" s="132" t="s">
        <v>358</v>
      </c>
      <c r="C7" s="133"/>
      <c r="D7" s="134"/>
      <c r="E7" s="109"/>
      <c r="F7" s="109"/>
      <c r="G7" s="155"/>
      <c r="H7" s="155"/>
      <c r="I7" s="156" t="s">
        <v>365</v>
      </c>
      <c r="J7" s="157">
        <f>G6+X6</f>
        <v>0</v>
      </c>
      <c r="K7" s="158" t="s">
        <v>324</v>
      </c>
      <c r="L7" s="155"/>
      <c r="M7" s="109"/>
      <c r="N7" s="109"/>
      <c r="R7" s="79"/>
      <c r="S7" s="131" t="s">
        <v>358</v>
      </c>
      <c r="U7" s="109"/>
      <c r="V7" s="109"/>
      <c r="W7" s="109"/>
      <c r="X7" s="109"/>
      <c r="Y7" s="109"/>
      <c r="Z7" s="109"/>
      <c r="AA7" s="109"/>
      <c r="AB7" s="109"/>
    </row>
    <row r="8" spans="1:28" ht="14.25" customHeight="1">
      <c r="A8" s="79"/>
      <c r="B8" s="135" t="s">
        <v>357</v>
      </c>
      <c r="C8" s="136" t="s">
        <v>356</v>
      </c>
      <c r="D8" s="136"/>
      <c r="F8" s="70"/>
      <c r="G8" s="159"/>
      <c r="H8" s="147"/>
      <c r="I8" s="56"/>
      <c r="J8" s="81"/>
      <c r="K8" s="81"/>
      <c r="L8" s="165"/>
      <c r="M8" s="166"/>
      <c r="N8" s="166"/>
      <c r="R8" s="79"/>
      <c r="S8" s="92" t="s">
        <v>357</v>
      </c>
      <c r="T8" s="130" t="s">
        <v>356</v>
      </c>
      <c r="U8" s="130"/>
      <c r="W8" s="70"/>
      <c r="X8" s="118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354</v>
      </c>
      <c r="F9" s="75" t="s">
        <v>199</v>
      </c>
      <c r="G9" s="160" t="s">
        <v>227</v>
      </c>
      <c r="H9" s="161" t="s">
        <v>314</v>
      </c>
      <c r="I9" s="110"/>
      <c r="J9" s="111"/>
      <c r="K9" s="167"/>
      <c r="L9" s="165"/>
      <c r="M9" s="166"/>
      <c r="N9" s="168"/>
      <c r="Q9" s="2"/>
      <c r="R9" s="120" t="s">
        <v>197</v>
      </c>
      <c r="S9" s="120" t="s">
        <v>320</v>
      </c>
      <c r="T9" s="120" t="s">
        <v>321</v>
      </c>
      <c r="U9" s="120" t="s">
        <v>302</v>
      </c>
      <c r="V9" s="121" t="s">
        <v>354</v>
      </c>
      <c r="W9" s="120" t="s">
        <v>199</v>
      </c>
      <c r="X9" s="122" t="s">
        <v>227</v>
      </c>
      <c r="Y9" s="123" t="s">
        <v>314</v>
      </c>
      <c r="Z9" s="110"/>
      <c r="AA9" s="111"/>
      <c r="AB9" s="112"/>
      <c r="AC9" s="2"/>
    </row>
    <row r="10" spans="1:29" s="5" customFormat="1" ht="13.5" customHeight="1">
      <c r="A10" s="82" t="s">
        <v>366</v>
      </c>
      <c r="B10" s="71">
        <v>500</v>
      </c>
      <c r="C10" s="37" t="s">
        <v>298</v>
      </c>
      <c r="D10" s="37" t="s">
        <v>303</v>
      </c>
      <c r="E10" s="37" t="s">
        <v>346</v>
      </c>
      <c r="F10" s="83"/>
      <c r="G10" s="162" t="s">
        <v>371</v>
      </c>
      <c r="H10" s="163" t="s">
        <v>372</v>
      </c>
      <c r="I10" s="113"/>
      <c r="J10" s="114"/>
      <c r="K10" s="169"/>
      <c r="L10" s="165"/>
      <c r="M10" s="166"/>
      <c r="N10" s="170"/>
      <c r="Q10" s="2"/>
      <c r="R10" s="82" t="s">
        <v>366</v>
      </c>
      <c r="S10" s="71">
        <v>500</v>
      </c>
      <c r="T10" s="37" t="s">
        <v>304</v>
      </c>
      <c r="U10" s="37" t="s">
        <v>323</v>
      </c>
      <c r="V10" s="37" t="s">
        <v>349</v>
      </c>
      <c r="W10" s="83">
        <v>2</v>
      </c>
      <c r="X10" s="37" t="s">
        <v>373</v>
      </c>
      <c r="Y10" s="84" t="s">
        <v>367</v>
      </c>
      <c r="Z10" s="113"/>
      <c r="AA10" s="114"/>
      <c r="AB10" s="115"/>
      <c r="AC10" s="2"/>
    </row>
    <row r="11" spans="1:29" s="5" customFormat="1" ht="15.75" customHeight="1">
      <c r="A11" s="43">
        <v>1</v>
      </c>
      <c r="B11" s="36"/>
      <c r="C11" s="36"/>
      <c r="D11" s="36"/>
      <c r="E11" s="36"/>
      <c r="F11" s="85"/>
      <c r="G11" s="86"/>
      <c r="H11" s="87"/>
      <c r="I11" s="171"/>
      <c r="J11" s="172"/>
      <c r="K11" s="172"/>
      <c r="L11" s="165"/>
      <c r="M11" s="166"/>
      <c r="N11" s="170"/>
      <c r="O11" s="5" t="str">
        <f>IF('参加人数'!B5="","",'参加人数'!B5)</f>
        <v>Ｊ円盤投</v>
      </c>
      <c r="P11" s="2">
        <f aca="true" t="shared" si="0" ref="P11:P30">COUNTA(G11,I11)</f>
        <v>0</v>
      </c>
      <c r="R11" s="43">
        <v>1</v>
      </c>
      <c r="S11" s="36"/>
      <c r="T11" s="36"/>
      <c r="U11" s="36"/>
      <c r="V11" s="36"/>
      <c r="W11" s="85"/>
      <c r="X11" s="86"/>
      <c r="Y11" s="87"/>
      <c r="Z11" s="116"/>
      <c r="AA11" s="117"/>
      <c r="AB11" s="5" t="str">
        <f>IF('参加人数'!E5="","",'参加人数'!E5)</f>
        <v>円盤投</v>
      </c>
      <c r="AC11" s="2">
        <f>COUNTA(X11)</f>
        <v>0</v>
      </c>
    </row>
    <row r="12" spans="1:29" s="5" customFormat="1" ht="15.75" customHeight="1">
      <c r="A12" s="43">
        <v>2</v>
      </c>
      <c r="B12" s="36"/>
      <c r="C12" s="36"/>
      <c r="D12" s="36"/>
      <c r="E12" s="36"/>
      <c r="F12" s="85"/>
      <c r="G12" s="86"/>
      <c r="H12" s="87"/>
      <c r="I12" s="171"/>
      <c r="J12" s="172"/>
      <c r="K12" s="172"/>
      <c r="L12" s="165"/>
      <c r="M12" s="173"/>
      <c r="N12" s="170"/>
      <c r="O12" s="5" t="str">
        <f>IF('参加人数'!B6="","",'参加人数'!B6)</f>
        <v>一般円盤投</v>
      </c>
      <c r="P12" s="2">
        <f t="shared" si="0"/>
        <v>0</v>
      </c>
      <c r="R12" s="43">
        <v>2</v>
      </c>
      <c r="S12" s="36"/>
      <c r="T12" s="36"/>
      <c r="U12" s="36"/>
      <c r="V12" s="36"/>
      <c r="W12" s="85"/>
      <c r="X12" s="86"/>
      <c r="Y12" s="87"/>
      <c r="Z12" s="116"/>
      <c r="AA12" s="117"/>
      <c r="AB12" s="5" t="str">
        <f>IF('参加人数'!E6="","",'参加人数'!E6)</f>
        <v>ﾊﾝﾏｰ投</v>
      </c>
      <c r="AC12" s="2">
        <f aca="true" t="shared" si="1" ref="AC12:AC30">COUNTA(X12)</f>
        <v>0</v>
      </c>
    </row>
    <row r="13" spans="1:29" s="5" customFormat="1" ht="15.75" customHeight="1">
      <c r="A13" s="43">
        <v>3</v>
      </c>
      <c r="B13" s="36"/>
      <c r="C13" s="36"/>
      <c r="D13" s="36"/>
      <c r="E13" s="36"/>
      <c r="F13" s="85"/>
      <c r="G13" s="86"/>
      <c r="H13" s="87"/>
      <c r="I13" s="171"/>
      <c r="J13" s="172"/>
      <c r="K13" s="172"/>
      <c r="L13" s="165"/>
      <c r="M13" s="173"/>
      <c r="N13" s="170"/>
      <c r="O13" s="5" t="str">
        <f>IF('参加人数'!B7="","",'参加人数'!B7)</f>
        <v>Ｊﾊﾝﾏｰ投</v>
      </c>
      <c r="P13" s="2">
        <f t="shared" si="0"/>
        <v>0</v>
      </c>
      <c r="R13" s="43">
        <v>3</v>
      </c>
      <c r="S13" s="36"/>
      <c r="T13" s="36"/>
      <c r="U13" s="36"/>
      <c r="V13" s="36"/>
      <c r="W13" s="85"/>
      <c r="X13" s="86"/>
      <c r="Y13" s="87"/>
      <c r="Z13" s="116"/>
      <c r="AA13" s="117"/>
      <c r="AB13" s="5">
        <f>IF('参加人数'!E7="","",'参加人数'!E7)</f>
      </c>
      <c r="AC13" s="2">
        <f t="shared" si="1"/>
        <v>0</v>
      </c>
    </row>
    <row r="14" spans="1:29" s="5" customFormat="1" ht="15.75" customHeight="1">
      <c r="A14" s="43">
        <v>4</v>
      </c>
      <c r="B14" s="36"/>
      <c r="C14" s="36"/>
      <c r="D14" s="36"/>
      <c r="E14" s="36"/>
      <c r="F14" s="85"/>
      <c r="G14" s="86"/>
      <c r="H14" s="87"/>
      <c r="I14" s="171"/>
      <c r="J14" s="172"/>
      <c r="K14" s="172"/>
      <c r="L14" s="165"/>
      <c r="M14" s="173"/>
      <c r="N14" s="170"/>
      <c r="O14" s="5" t="str">
        <f>IF('参加人数'!B8="","",'参加人数'!B8)</f>
        <v>一般ﾊﾝﾏｰ投</v>
      </c>
      <c r="P14" s="2">
        <f t="shared" si="0"/>
        <v>0</v>
      </c>
      <c r="R14" s="43">
        <v>4</v>
      </c>
      <c r="S14" s="36"/>
      <c r="T14" s="36"/>
      <c r="U14" s="36"/>
      <c r="V14" s="36"/>
      <c r="W14" s="85"/>
      <c r="X14" s="86"/>
      <c r="Y14" s="87"/>
      <c r="Z14" s="116"/>
      <c r="AA14" s="117"/>
      <c r="AB14" s="5">
        <f>IF('参加人数'!E8="","",'参加人数'!E8)</f>
      </c>
      <c r="AC14" s="2">
        <f t="shared" si="1"/>
        <v>0</v>
      </c>
    </row>
    <row r="15" spans="1:29" s="5" customFormat="1" ht="15.75" customHeight="1">
      <c r="A15" s="43">
        <v>5</v>
      </c>
      <c r="B15" s="36"/>
      <c r="C15" s="36"/>
      <c r="D15" s="36"/>
      <c r="E15" s="36"/>
      <c r="F15" s="85"/>
      <c r="G15" s="86"/>
      <c r="H15" s="87"/>
      <c r="I15" s="171"/>
      <c r="J15" s="172"/>
      <c r="K15" s="172"/>
      <c r="L15" s="165"/>
      <c r="M15" s="173"/>
      <c r="N15" s="170"/>
      <c r="O15" s="5">
        <f>IF('参加人数'!B9="","",'参加人数'!B9)</f>
      </c>
      <c r="P15" s="2">
        <f t="shared" si="0"/>
        <v>0</v>
      </c>
      <c r="R15" s="43">
        <v>5</v>
      </c>
      <c r="S15" s="36"/>
      <c r="T15" s="36"/>
      <c r="U15" s="36"/>
      <c r="V15" s="36"/>
      <c r="W15" s="85"/>
      <c r="X15" s="86"/>
      <c r="Y15" s="87"/>
      <c r="Z15" s="116"/>
      <c r="AA15" s="117"/>
      <c r="AB15" s="5">
        <f>IF('参加人数'!E9="","",'参加人数'!E9)</f>
      </c>
      <c r="AC15" s="2">
        <f t="shared" si="1"/>
        <v>0</v>
      </c>
    </row>
    <row r="16" spans="1:29" s="5" customFormat="1" ht="15.75" customHeight="1">
      <c r="A16" s="43">
        <v>6</v>
      </c>
      <c r="B16" s="36"/>
      <c r="C16" s="36"/>
      <c r="D16" s="36"/>
      <c r="E16" s="36"/>
      <c r="F16" s="85"/>
      <c r="G16" s="86"/>
      <c r="H16" s="87"/>
      <c r="I16" s="171"/>
      <c r="J16" s="172"/>
      <c r="K16" s="172"/>
      <c r="L16" s="165"/>
      <c r="M16" s="173"/>
      <c r="N16" s="170"/>
      <c r="O16" s="5">
        <f>IF('参加人数'!B10="","",'参加人数'!B10)</f>
      </c>
      <c r="P16" s="2">
        <f t="shared" si="0"/>
        <v>0</v>
      </c>
      <c r="R16" s="43">
        <v>6</v>
      </c>
      <c r="S16" s="36"/>
      <c r="T16" s="36"/>
      <c r="U16" s="36"/>
      <c r="V16" s="36"/>
      <c r="W16" s="85"/>
      <c r="X16" s="86"/>
      <c r="Y16" s="87"/>
      <c r="Z16" s="116"/>
      <c r="AA16" s="117"/>
      <c r="AB16" s="5">
        <f>IF('参加人数'!E10="","",'参加人数'!E10)</f>
      </c>
      <c r="AC16" s="2">
        <f t="shared" si="1"/>
        <v>0</v>
      </c>
    </row>
    <row r="17" spans="1:29" s="5" customFormat="1" ht="15.75" customHeight="1">
      <c r="A17" s="43">
        <v>7</v>
      </c>
      <c r="B17" s="36"/>
      <c r="C17" s="36"/>
      <c r="D17" s="36"/>
      <c r="E17" s="36"/>
      <c r="F17" s="85"/>
      <c r="G17" s="86"/>
      <c r="H17" s="87"/>
      <c r="I17" s="171"/>
      <c r="J17" s="172"/>
      <c r="K17" s="172"/>
      <c r="L17" s="165"/>
      <c r="M17" s="173"/>
      <c r="N17" s="170"/>
      <c r="O17" s="5">
        <f>IF('参加人数'!B11="","",'参加人数'!B11)</f>
      </c>
      <c r="P17" s="2">
        <f t="shared" si="0"/>
        <v>0</v>
      </c>
      <c r="R17" s="43">
        <v>7</v>
      </c>
      <c r="S17" s="36"/>
      <c r="T17" s="36"/>
      <c r="U17" s="36"/>
      <c r="V17" s="36"/>
      <c r="W17" s="85"/>
      <c r="X17" s="86"/>
      <c r="Y17" s="87"/>
      <c r="Z17" s="116"/>
      <c r="AA17" s="117"/>
      <c r="AB17" s="5">
        <f>IF('参加人数'!E11="","",'参加人数'!E11)</f>
      </c>
      <c r="AC17" s="2">
        <f t="shared" si="1"/>
        <v>0</v>
      </c>
    </row>
    <row r="18" spans="1:29" s="5" customFormat="1" ht="15.75" customHeight="1">
      <c r="A18" s="43">
        <v>8</v>
      </c>
      <c r="B18" s="36"/>
      <c r="C18" s="36"/>
      <c r="D18" s="36"/>
      <c r="E18" s="36"/>
      <c r="F18" s="85"/>
      <c r="G18" s="86"/>
      <c r="H18" s="87"/>
      <c r="I18" s="171"/>
      <c r="J18" s="172"/>
      <c r="K18" s="172"/>
      <c r="L18" s="172"/>
      <c r="M18" s="173"/>
      <c r="N18" s="170"/>
      <c r="O18" s="5">
        <f>IF('参加人数'!B12="","",'参加人数'!B12)</f>
      </c>
      <c r="P18" s="2">
        <f t="shared" si="0"/>
        <v>0</v>
      </c>
      <c r="R18" s="43">
        <v>8</v>
      </c>
      <c r="S18" s="36"/>
      <c r="T18" s="36"/>
      <c r="U18" s="36"/>
      <c r="V18" s="36"/>
      <c r="W18" s="85"/>
      <c r="X18" s="86"/>
      <c r="Y18" s="87"/>
      <c r="Z18" s="116"/>
      <c r="AA18" s="117"/>
      <c r="AB18" s="5">
        <f>IF('参加人数'!E12="","",'参加人数'!E12)</f>
      </c>
      <c r="AC18" s="2">
        <f t="shared" si="1"/>
        <v>0</v>
      </c>
    </row>
    <row r="19" spans="1:29" s="5" customFormat="1" ht="15.75" customHeight="1">
      <c r="A19" s="43">
        <v>9</v>
      </c>
      <c r="B19" s="36"/>
      <c r="C19" s="36"/>
      <c r="D19" s="36"/>
      <c r="E19" s="36"/>
      <c r="F19" s="85"/>
      <c r="G19" s="86"/>
      <c r="H19" s="87"/>
      <c r="I19" s="171"/>
      <c r="J19" s="172"/>
      <c r="K19" s="172"/>
      <c r="L19" s="172"/>
      <c r="M19" s="173"/>
      <c r="N19" s="170"/>
      <c r="O19" s="5">
        <f>IF('参加人数'!B13="","",'参加人数'!B13)</f>
      </c>
      <c r="P19" s="2">
        <f t="shared" si="0"/>
        <v>0</v>
      </c>
      <c r="R19" s="43">
        <v>9</v>
      </c>
      <c r="S19" s="36"/>
      <c r="T19" s="36"/>
      <c r="U19" s="36"/>
      <c r="V19" s="36"/>
      <c r="W19" s="85"/>
      <c r="X19" s="86"/>
      <c r="Y19" s="87"/>
      <c r="Z19" s="116"/>
      <c r="AA19" s="117"/>
      <c r="AB19" s="5">
        <f>IF('参加人数'!E13="","",'参加人数'!E13)</f>
      </c>
      <c r="AC19" s="2">
        <f t="shared" si="1"/>
        <v>0</v>
      </c>
    </row>
    <row r="20" spans="1:29" s="5" customFormat="1" ht="15.75" customHeight="1">
      <c r="A20" s="43">
        <v>10</v>
      </c>
      <c r="B20" s="36"/>
      <c r="C20" s="36"/>
      <c r="D20" s="36"/>
      <c r="E20" s="36"/>
      <c r="F20" s="85"/>
      <c r="G20" s="86"/>
      <c r="H20" s="87"/>
      <c r="I20" s="171"/>
      <c r="J20" s="172"/>
      <c r="K20" s="172"/>
      <c r="L20" s="172"/>
      <c r="M20" s="173"/>
      <c r="N20" s="170"/>
      <c r="O20" s="5">
        <f>IF('参加人数'!B14="","",'参加人数'!B14)</f>
      </c>
      <c r="P20" s="2">
        <f t="shared" si="0"/>
        <v>0</v>
      </c>
      <c r="R20" s="43">
        <v>10</v>
      </c>
      <c r="S20" s="36"/>
      <c r="T20" s="36"/>
      <c r="U20" s="36"/>
      <c r="V20" s="36"/>
      <c r="W20" s="85"/>
      <c r="X20" s="86"/>
      <c r="Y20" s="87"/>
      <c r="Z20" s="116"/>
      <c r="AA20" s="117"/>
      <c r="AB20" s="5">
        <f>IF('参加人数'!E14="","",'参加人数'!E14)</f>
      </c>
      <c r="AC20" s="2">
        <f t="shared" si="1"/>
        <v>0</v>
      </c>
    </row>
    <row r="21" spans="1:29" s="5" customFormat="1" ht="15.75" customHeight="1">
      <c r="A21" s="43">
        <v>11</v>
      </c>
      <c r="B21" s="36"/>
      <c r="C21" s="36"/>
      <c r="D21" s="36"/>
      <c r="E21" s="36"/>
      <c r="F21" s="85"/>
      <c r="G21" s="86"/>
      <c r="H21" s="87"/>
      <c r="I21" s="171"/>
      <c r="J21" s="172"/>
      <c r="K21" s="172"/>
      <c r="L21" s="172"/>
      <c r="M21" s="173"/>
      <c r="N21" s="170"/>
      <c r="O21" s="5">
        <f>IF('参加人数'!B15="","",'参加人数'!B15)</f>
      </c>
      <c r="P21" s="2">
        <f t="shared" si="0"/>
        <v>0</v>
      </c>
      <c r="R21" s="43">
        <v>11</v>
      </c>
      <c r="S21" s="36"/>
      <c r="T21" s="36"/>
      <c r="U21" s="36"/>
      <c r="V21" s="36"/>
      <c r="W21" s="85"/>
      <c r="X21" s="86"/>
      <c r="Y21" s="87"/>
      <c r="Z21" s="116"/>
      <c r="AA21" s="117"/>
      <c r="AB21" s="5">
        <f>IF('参加人数'!E15="","",'参加人数'!E15)</f>
      </c>
      <c r="AC21" s="2">
        <f t="shared" si="1"/>
        <v>0</v>
      </c>
    </row>
    <row r="22" spans="1:29" s="5" customFormat="1" ht="15.75" customHeight="1">
      <c r="A22" s="43">
        <v>12</v>
      </c>
      <c r="B22" s="36"/>
      <c r="C22" s="36"/>
      <c r="D22" s="36"/>
      <c r="E22" s="36"/>
      <c r="F22" s="85"/>
      <c r="G22" s="86"/>
      <c r="H22" s="87"/>
      <c r="I22" s="171"/>
      <c r="J22" s="172"/>
      <c r="K22" s="172"/>
      <c r="L22" s="172"/>
      <c r="M22" s="173"/>
      <c r="N22" s="170"/>
      <c r="O22" s="5">
        <f>IF('参加人数'!B16="","",'参加人数'!B16)</f>
      </c>
      <c r="P22" s="2">
        <f t="shared" si="0"/>
        <v>0</v>
      </c>
      <c r="R22" s="43">
        <v>12</v>
      </c>
      <c r="S22" s="36"/>
      <c r="T22" s="36"/>
      <c r="U22" s="36"/>
      <c r="V22" s="36"/>
      <c r="W22" s="85"/>
      <c r="X22" s="86"/>
      <c r="Y22" s="87"/>
      <c r="Z22" s="116"/>
      <c r="AA22" s="117"/>
      <c r="AB22" s="5">
        <f>IF('参加人数'!E16="","",'参加人数'!E16)</f>
      </c>
      <c r="AC22" s="2">
        <f t="shared" si="1"/>
        <v>0</v>
      </c>
    </row>
    <row r="23" spans="1:29" s="5" customFormat="1" ht="15.75" customHeight="1">
      <c r="A23" s="43">
        <v>13</v>
      </c>
      <c r="B23" s="36"/>
      <c r="C23" s="36"/>
      <c r="D23" s="36"/>
      <c r="E23" s="36"/>
      <c r="F23" s="85"/>
      <c r="G23" s="86"/>
      <c r="H23" s="87"/>
      <c r="I23" s="171"/>
      <c r="J23" s="172"/>
      <c r="K23" s="172"/>
      <c r="L23" s="172"/>
      <c r="M23" s="173"/>
      <c r="N23" s="170"/>
      <c r="O23" s="5">
        <f>IF('参加人数'!B17="","",'参加人数'!B17)</f>
      </c>
      <c r="P23" s="2">
        <f t="shared" si="0"/>
        <v>0</v>
      </c>
      <c r="R23" s="43">
        <v>13</v>
      </c>
      <c r="S23" s="36"/>
      <c r="T23" s="36"/>
      <c r="U23" s="36"/>
      <c r="V23" s="36"/>
      <c r="W23" s="85"/>
      <c r="X23" s="86"/>
      <c r="Y23" s="87"/>
      <c r="Z23" s="116"/>
      <c r="AA23" s="117"/>
      <c r="AB23" s="5">
        <f>IF('参加人数'!E17="","",'参加人数'!E17)</f>
      </c>
      <c r="AC23" s="2">
        <f t="shared" si="1"/>
        <v>0</v>
      </c>
    </row>
    <row r="24" spans="1:29" s="5" customFormat="1" ht="15.75" customHeight="1">
      <c r="A24" s="43">
        <v>14</v>
      </c>
      <c r="B24" s="36"/>
      <c r="C24" s="36"/>
      <c r="D24" s="36"/>
      <c r="E24" s="36"/>
      <c r="F24" s="85"/>
      <c r="G24" s="86"/>
      <c r="H24" s="87"/>
      <c r="I24" s="171"/>
      <c r="J24" s="172"/>
      <c r="K24" s="172"/>
      <c r="L24" s="172"/>
      <c r="M24" s="173"/>
      <c r="N24" s="170"/>
      <c r="O24" s="5">
        <f>IF('参加人数'!B18="","",'参加人数'!B18)</f>
      </c>
      <c r="P24" s="2">
        <f t="shared" si="0"/>
        <v>0</v>
      </c>
      <c r="R24" s="43">
        <v>14</v>
      </c>
      <c r="S24" s="36"/>
      <c r="T24" s="36"/>
      <c r="U24" s="36"/>
      <c r="V24" s="36"/>
      <c r="W24" s="85"/>
      <c r="X24" s="86"/>
      <c r="Y24" s="87"/>
      <c r="Z24" s="116"/>
      <c r="AA24" s="117"/>
      <c r="AB24" s="5">
        <f>IF('参加人数'!E18="","",'参加人数'!E18)</f>
      </c>
      <c r="AC24" s="2">
        <f t="shared" si="1"/>
        <v>0</v>
      </c>
    </row>
    <row r="25" spans="1:29" s="5" customFormat="1" ht="15.75" customHeight="1">
      <c r="A25" s="43">
        <v>15</v>
      </c>
      <c r="B25" s="36"/>
      <c r="C25" s="36"/>
      <c r="D25" s="36"/>
      <c r="E25" s="36"/>
      <c r="F25" s="85"/>
      <c r="G25" s="86"/>
      <c r="H25" s="87"/>
      <c r="I25" s="171"/>
      <c r="J25" s="172"/>
      <c r="K25" s="172"/>
      <c r="L25" s="172"/>
      <c r="M25" s="173"/>
      <c r="N25" s="170"/>
      <c r="O25" s="5">
        <f>IF('参加人数'!B19="","",'参加人数'!B19)</f>
      </c>
      <c r="P25" s="2">
        <f t="shared" si="0"/>
        <v>0</v>
      </c>
      <c r="R25" s="43">
        <v>15</v>
      </c>
      <c r="S25" s="36"/>
      <c r="T25" s="36"/>
      <c r="U25" s="36"/>
      <c r="V25" s="36"/>
      <c r="W25" s="85"/>
      <c r="X25" s="86"/>
      <c r="Y25" s="87"/>
      <c r="Z25" s="116"/>
      <c r="AA25" s="117"/>
      <c r="AB25" s="5">
        <f>IF('参加人数'!E19="","",'参加人数'!E19)</f>
      </c>
      <c r="AC25" s="2">
        <f t="shared" si="1"/>
        <v>0</v>
      </c>
    </row>
    <row r="26" spans="1:29" s="5" customFormat="1" ht="15.75" customHeight="1">
      <c r="A26" s="43">
        <v>16</v>
      </c>
      <c r="B26" s="36"/>
      <c r="C26" s="36"/>
      <c r="D26" s="36"/>
      <c r="E26" s="36"/>
      <c r="F26" s="85"/>
      <c r="G26" s="86"/>
      <c r="H26" s="87"/>
      <c r="I26" s="171"/>
      <c r="J26" s="172"/>
      <c r="K26" s="172"/>
      <c r="L26" s="172"/>
      <c r="M26" s="173"/>
      <c r="N26" s="170"/>
      <c r="O26" s="5">
        <f>IF('参加人数'!B20="","",'参加人数'!B20)</f>
      </c>
      <c r="P26" s="2">
        <f t="shared" si="0"/>
        <v>0</v>
      </c>
      <c r="R26" s="43">
        <v>16</v>
      </c>
      <c r="S26" s="36"/>
      <c r="T26" s="36"/>
      <c r="U26" s="36"/>
      <c r="V26" s="36"/>
      <c r="W26" s="85"/>
      <c r="X26" s="86"/>
      <c r="Y26" s="87"/>
      <c r="Z26" s="116"/>
      <c r="AA26" s="117"/>
      <c r="AB26" s="5">
        <f>IF('参加人数'!E20="","",'参加人数'!E20)</f>
      </c>
      <c r="AC26" s="2">
        <f t="shared" si="1"/>
        <v>0</v>
      </c>
    </row>
    <row r="27" spans="1:29" s="5" customFormat="1" ht="15.75" customHeight="1">
      <c r="A27" s="43">
        <v>17</v>
      </c>
      <c r="B27" s="36"/>
      <c r="C27" s="36"/>
      <c r="D27" s="36"/>
      <c r="E27" s="36"/>
      <c r="F27" s="85"/>
      <c r="G27" s="86"/>
      <c r="H27" s="87"/>
      <c r="I27" s="171"/>
      <c r="J27" s="172"/>
      <c r="K27" s="172"/>
      <c r="L27" s="172"/>
      <c r="M27" s="173"/>
      <c r="N27" s="170"/>
      <c r="O27" s="5">
        <f>IF('参加人数'!B21="","",'参加人数'!B21)</f>
      </c>
      <c r="P27" s="2">
        <f t="shared" si="0"/>
        <v>0</v>
      </c>
      <c r="R27" s="43">
        <v>17</v>
      </c>
      <c r="S27" s="36"/>
      <c r="T27" s="36"/>
      <c r="U27" s="36"/>
      <c r="V27" s="36"/>
      <c r="W27" s="85"/>
      <c r="X27" s="86"/>
      <c r="Y27" s="87"/>
      <c r="Z27" s="116"/>
      <c r="AA27" s="117"/>
      <c r="AB27" s="5">
        <f>IF('参加人数'!E21="","",'参加人数'!E21)</f>
      </c>
      <c r="AC27" s="2">
        <f t="shared" si="1"/>
        <v>0</v>
      </c>
    </row>
    <row r="28" spans="1:29" s="5" customFormat="1" ht="15.75" customHeight="1">
      <c r="A28" s="43">
        <v>18</v>
      </c>
      <c r="B28" s="36"/>
      <c r="C28" s="36"/>
      <c r="D28" s="36"/>
      <c r="E28" s="36"/>
      <c r="F28" s="85"/>
      <c r="G28" s="86"/>
      <c r="H28" s="87"/>
      <c r="I28" s="171"/>
      <c r="J28" s="172"/>
      <c r="K28" s="172"/>
      <c r="L28" s="172"/>
      <c r="M28" s="173"/>
      <c r="N28" s="170"/>
      <c r="O28" s="5">
        <f>IF('参加人数'!B22="","",'参加人数'!B22)</f>
      </c>
      <c r="P28" s="2">
        <f t="shared" si="0"/>
        <v>0</v>
      </c>
      <c r="R28" s="43">
        <v>18</v>
      </c>
      <c r="S28" s="36"/>
      <c r="T28" s="36"/>
      <c r="U28" s="36"/>
      <c r="V28" s="36"/>
      <c r="W28" s="85"/>
      <c r="X28" s="86"/>
      <c r="Y28" s="87"/>
      <c r="Z28" s="116"/>
      <c r="AA28" s="117"/>
      <c r="AB28" s="5">
        <f>IF('参加人数'!E22="","",'参加人数'!E22)</f>
      </c>
      <c r="AC28" s="2">
        <f t="shared" si="1"/>
        <v>0</v>
      </c>
    </row>
    <row r="29" spans="1:29" s="5" customFormat="1" ht="15.75" customHeight="1">
      <c r="A29" s="43">
        <v>19</v>
      </c>
      <c r="B29" s="36"/>
      <c r="C29" s="36"/>
      <c r="D29" s="36"/>
      <c r="E29" s="36"/>
      <c r="F29" s="85"/>
      <c r="G29" s="86"/>
      <c r="H29" s="87"/>
      <c r="I29" s="171"/>
      <c r="J29" s="172"/>
      <c r="K29" s="172"/>
      <c r="L29" s="172"/>
      <c r="M29" s="173"/>
      <c r="N29" s="170"/>
      <c r="P29" s="2">
        <f t="shared" si="0"/>
        <v>0</v>
      </c>
      <c r="R29" s="43">
        <v>19</v>
      </c>
      <c r="S29" s="36"/>
      <c r="T29" s="36"/>
      <c r="U29" s="36"/>
      <c r="V29" s="36"/>
      <c r="W29" s="85"/>
      <c r="X29" s="86"/>
      <c r="Y29" s="87"/>
      <c r="Z29" s="116"/>
      <c r="AA29" s="117"/>
      <c r="AB29" s="117"/>
      <c r="AC29" s="2">
        <f t="shared" si="1"/>
        <v>0</v>
      </c>
    </row>
    <row r="30" spans="1:29" s="5" customFormat="1" ht="15.75" customHeight="1">
      <c r="A30" s="43">
        <v>20</v>
      </c>
      <c r="B30" s="36"/>
      <c r="C30" s="36"/>
      <c r="D30" s="36"/>
      <c r="E30" s="36"/>
      <c r="F30" s="85"/>
      <c r="G30" s="86"/>
      <c r="H30" s="87"/>
      <c r="I30" s="171"/>
      <c r="J30" s="172"/>
      <c r="K30" s="172"/>
      <c r="L30" s="172"/>
      <c r="M30" s="173"/>
      <c r="N30" s="170"/>
      <c r="P30" s="2">
        <f t="shared" si="0"/>
        <v>0</v>
      </c>
      <c r="R30" s="43">
        <v>20</v>
      </c>
      <c r="S30" s="36"/>
      <c r="T30" s="36"/>
      <c r="U30" s="36"/>
      <c r="V30" s="36"/>
      <c r="W30" s="85"/>
      <c r="X30" s="86"/>
      <c r="Y30" s="87"/>
      <c r="Z30" s="116"/>
      <c r="AA30" s="117"/>
      <c r="AB30" s="117"/>
      <c r="AC30" s="2">
        <f t="shared" si="1"/>
        <v>0</v>
      </c>
    </row>
    <row r="31" spans="11:28" ht="12" customHeight="1">
      <c r="K31" s="145"/>
      <c r="L31" s="145"/>
      <c r="AB31" s="46"/>
    </row>
    <row r="32" spans="16:27" ht="18.75" customHeight="1">
      <c r="P32" s="2"/>
      <c r="T32" s="2"/>
      <c r="U32" s="2"/>
      <c r="W32" s="2"/>
      <c r="X32" s="2"/>
      <c r="AA32" s="2"/>
    </row>
    <row r="33" spans="16:27" ht="18.75" customHeight="1">
      <c r="P33" s="2"/>
      <c r="T33" s="2"/>
      <c r="U33" s="2"/>
      <c r="W33" s="2"/>
      <c r="X33" s="2"/>
      <c r="AA33" s="2"/>
    </row>
    <row r="34" spans="3:27" ht="18.75" customHeight="1">
      <c r="C34" s="2"/>
      <c r="D34" s="2"/>
      <c r="F34" s="2"/>
      <c r="G34" s="144"/>
      <c r="J34" s="144"/>
      <c r="P34" s="2"/>
      <c r="AA34" s="2"/>
    </row>
    <row r="35" spans="3:27" ht="20.25" customHeight="1">
      <c r="C35" s="2"/>
      <c r="D35" s="2"/>
      <c r="F35" s="2"/>
      <c r="G35" s="144"/>
      <c r="J35" s="144"/>
      <c r="P35" s="2"/>
      <c r="AA35" s="2"/>
    </row>
    <row r="36" ht="12">
      <c r="P36" s="2"/>
    </row>
  </sheetData>
  <sheetProtection sheet="1" selectLockedCells="1"/>
  <mergeCells count="12">
    <mergeCell ref="B6:E6"/>
    <mergeCell ref="S1:T1"/>
    <mergeCell ref="C2:E2"/>
    <mergeCell ref="A1:B1"/>
    <mergeCell ref="C1:E1"/>
    <mergeCell ref="G1:H1"/>
    <mergeCell ref="S6:V6"/>
    <mergeCell ref="G3:K3"/>
    <mergeCell ref="X3:Y3"/>
    <mergeCell ref="Z3:AB3"/>
    <mergeCell ref="A3:B3"/>
    <mergeCell ref="C3:D3"/>
  </mergeCells>
  <dataValidations count="6">
    <dataValidation allowBlank="1" showInputMessage="1" showErrorMessage="1" imeMode="disabled" sqref="H11:H30 Y11:Y30"/>
    <dataValidation allowBlank="1" showInputMessage="1" showErrorMessage="1" imeMode="on" sqref="C11:C30 V11:V30 T11:T30 E11:E30"/>
    <dataValidation type="list" allowBlank="1" showInputMessage="1" showErrorMessage="1" sqref="M12:M30 AB10 K10">
      <formula1>"○"</formula1>
    </dataValidation>
    <dataValidation allowBlank="1" showInputMessage="1" showErrorMessage="1" imeMode="halfKatakana" sqref="D10:D30 U10:U30"/>
    <dataValidation type="list" allowBlank="1" showInputMessage="1" showErrorMessage="1" error="入力が正しくありません&#10;" sqref="G11:G30">
      <formula1>$O$10:$O$28</formula1>
    </dataValidation>
    <dataValidation type="list" allowBlank="1" showInputMessage="1" showErrorMessage="1" error="入力が正しくありません&#10;" sqref="X11:X30">
      <formula1>$AB$10:$AB$27</formula1>
    </dataValidation>
  </dataValidations>
  <printOptions horizontalCentered="1" verticalCentered="1"/>
  <pageMargins left="0.1968503937007874" right="0.1968503937007874" top="0.1968503937007874" bottom="0.1968503937007874" header="0.35433070866141736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第１回投てき記録会大会参加者数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338</v>
      </c>
      <c r="D2" s="205">
        <f>IF('申込必要事項'!D3="","",'申込必要事項'!D3)</f>
      </c>
      <c r="E2" s="205"/>
      <c r="F2" s="205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06" t="s">
        <v>235</v>
      </c>
      <c r="B5" s="125" t="s">
        <v>376</v>
      </c>
      <c r="C5" s="91">
        <f>COUNTIF('申込'!$G$11:$G$30,B5)</f>
        <v>0</v>
      </c>
      <c r="D5" s="206" t="s">
        <v>236</v>
      </c>
      <c r="E5" s="125" t="s">
        <v>374</v>
      </c>
      <c r="F5" s="40">
        <f>COUNTIF('申込'!$X$11:$X$30,E5)</f>
        <v>0</v>
      </c>
      <c r="G5" s="41"/>
      <c r="H5" s="38"/>
    </row>
    <row r="6" spans="1:8" ht="21.75" customHeight="1">
      <c r="A6" s="207"/>
      <c r="B6" s="125" t="s">
        <v>377</v>
      </c>
      <c r="C6" s="77">
        <f>COUNTIF('申込'!$G$11:$G$30,B6)</f>
        <v>0</v>
      </c>
      <c r="D6" s="207"/>
      <c r="E6" s="125" t="s">
        <v>375</v>
      </c>
      <c r="F6" s="42">
        <f>COUNTIF('申込'!$X$11:$X$30,E6)</f>
        <v>0</v>
      </c>
      <c r="G6" s="41"/>
      <c r="H6" s="38"/>
    </row>
    <row r="7" spans="1:8" ht="21.75" customHeight="1">
      <c r="A7" s="207"/>
      <c r="B7" s="125" t="s">
        <v>378</v>
      </c>
      <c r="C7" s="77">
        <f>COUNTIF('申込'!$G$11:$G$30,B7)</f>
        <v>0</v>
      </c>
      <c r="D7" s="207"/>
      <c r="E7" s="125"/>
      <c r="F7" s="42">
        <f>COUNTIF('申込'!$X$11:$X$30,E7)</f>
        <v>0</v>
      </c>
      <c r="G7" s="41"/>
      <c r="H7" s="38"/>
    </row>
    <row r="8" spans="1:8" ht="21.75" customHeight="1">
      <c r="A8" s="207"/>
      <c r="B8" s="125" t="s">
        <v>379</v>
      </c>
      <c r="C8" s="77">
        <f>COUNTIF('申込'!$G$11:$G$30,B8)</f>
        <v>0</v>
      </c>
      <c r="D8" s="207"/>
      <c r="E8" s="125"/>
      <c r="F8" s="42">
        <f>COUNTIF('申込'!$X$11:$X$30,E8)</f>
        <v>0</v>
      </c>
      <c r="G8" s="41"/>
      <c r="H8" s="38"/>
    </row>
    <row r="9" spans="1:8" ht="21.75" customHeight="1">
      <c r="A9" s="207"/>
      <c r="B9" s="125"/>
      <c r="C9" s="77">
        <f>COUNTIF('申込'!$G$11:$G$30,B9)</f>
        <v>0</v>
      </c>
      <c r="D9" s="207"/>
      <c r="E9" s="125"/>
      <c r="F9" s="42">
        <f>COUNTIF('申込'!$X$11:$X$30,E9)</f>
        <v>0</v>
      </c>
      <c r="G9" s="41"/>
      <c r="H9" s="38"/>
    </row>
    <row r="10" spans="1:8" ht="21.75" customHeight="1">
      <c r="A10" s="207"/>
      <c r="B10" s="125"/>
      <c r="C10" s="77">
        <f>COUNTIF('申込'!$G$11:$G$30,B10)</f>
        <v>0</v>
      </c>
      <c r="D10" s="207"/>
      <c r="E10" s="125"/>
      <c r="F10" s="42">
        <f>COUNTIF('申込'!$X$11:$X$30,E10)</f>
        <v>0</v>
      </c>
      <c r="G10" s="41"/>
      <c r="H10" s="38"/>
    </row>
    <row r="11" spans="1:8" ht="21.75" customHeight="1">
      <c r="A11" s="207"/>
      <c r="B11" s="125"/>
      <c r="C11" s="77">
        <f>COUNTIF('申込'!$G$11:$G$30,B11)</f>
        <v>0</v>
      </c>
      <c r="D11" s="207"/>
      <c r="E11" s="125"/>
      <c r="F11" s="42">
        <f>COUNTIF('申込'!$X$11:$X$30,E11)</f>
        <v>0</v>
      </c>
      <c r="G11" s="41"/>
      <c r="H11" s="38"/>
    </row>
    <row r="12" spans="1:8" ht="21.75" customHeight="1">
      <c r="A12" s="207"/>
      <c r="B12" s="126"/>
      <c r="C12" s="77">
        <f>COUNTIF('申込'!$G$11:$G$30,B12)</f>
        <v>0</v>
      </c>
      <c r="D12" s="207"/>
      <c r="E12" s="125"/>
      <c r="F12" s="42">
        <f>COUNTIF('申込'!$X$11:$X$30,E12)</f>
        <v>0</v>
      </c>
      <c r="G12" s="41"/>
      <c r="H12" s="38"/>
    </row>
    <row r="13" spans="1:8" ht="21.75" customHeight="1">
      <c r="A13" s="207"/>
      <c r="B13" s="126"/>
      <c r="C13" s="77">
        <f>COUNTIF('申込'!$G$11:$G$30,B13)</f>
        <v>0</v>
      </c>
      <c r="D13" s="207"/>
      <c r="E13" s="128"/>
      <c r="F13" s="42">
        <f>COUNTIF('申込'!$X$11:$X$30,E13)</f>
        <v>0</v>
      </c>
      <c r="G13" s="41"/>
      <c r="H13" s="38"/>
    </row>
    <row r="14" spans="1:8" ht="21.75" customHeight="1">
      <c r="A14" s="207"/>
      <c r="B14" s="126"/>
      <c r="C14" s="77">
        <f>COUNTIF('申込'!$G$11:$G$30,B14)</f>
        <v>0</v>
      </c>
      <c r="D14" s="207"/>
      <c r="E14" s="125"/>
      <c r="F14" s="42">
        <f>COUNTIF('申込'!$X$11:$X$30,E14)</f>
        <v>0</v>
      </c>
      <c r="G14" s="41"/>
      <c r="H14" s="38"/>
    </row>
    <row r="15" spans="1:8" ht="21.75" customHeight="1">
      <c r="A15" s="207"/>
      <c r="B15" s="125"/>
      <c r="C15" s="77">
        <f>COUNTIF('申込'!$G$11:$G$30,B15)</f>
        <v>0</v>
      </c>
      <c r="D15" s="207"/>
      <c r="E15" s="128"/>
      <c r="F15" s="42">
        <f>COUNTIF('申込'!$X$11:$X$30,E15)</f>
        <v>0</v>
      </c>
      <c r="G15" s="41"/>
      <c r="H15" s="38"/>
    </row>
    <row r="16" spans="1:8" ht="21.75" customHeight="1">
      <c r="A16" s="207"/>
      <c r="B16" s="125"/>
      <c r="C16" s="77">
        <f>COUNTIF('申込'!$G$11:$G$30,B16)</f>
        <v>0</v>
      </c>
      <c r="D16" s="207"/>
      <c r="E16" s="125"/>
      <c r="F16" s="42">
        <f>COUNTIF('申込'!$X$11:$X$30,E16)</f>
        <v>0</v>
      </c>
      <c r="G16" s="41"/>
      <c r="H16" s="38"/>
    </row>
    <row r="17" spans="1:8" ht="21.75" customHeight="1">
      <c r="A17" s="207"/>
      <c r="B17" s="125"/>
      <c r="C17" s="77">
        <f>COUNTIF('申込'!$G$11:$G$30,B17)</f>
        <v>0</v>
      </c>
      <c r="D17" s="207"/>
      <c r="E17" s="125"/>
      <c r="F17" s="42">
        <f>COUNTIF('申込'!$X$11:$X$30,E17)</f>
        <v>0</v>
      </c>
      <c r="G17" s="41"/>
      <c r="H17" s="38"/>
    </row>
    <row r="18" spans="1:8" ht="21.75" customHeight="1">
      <c r="A18" s="207"/>
      <c r="B18" s="126"/>
      <c r="C18" s="77">
        <f>COUNTIF('申込'!$G$11:$G$30,B18)</f>
        <v>0</v>
      </c>
      <c r="D18" s="207"/>
      <c r="E18" s="128"/>
      <c r="F18" s="42">
        <f>COUNTIF('申込'!$X$11:$X$30,E18)</f>
        <v>0</v>
      </c>
      <c r="G18" s="41"/>
      <c r="H18" s="38"/>
    </row>
    <row r="19" spans="1:8" ht="21.75" customHeight="1">
      <c r="A19" s="207"/>
      <c r="B19" s="126"/>
      <c r="C19" s="77">
        <f>COUNTIF('申込'!$G$11:$G$30,B19)</f>
        <v>0</v>
      </c>
      <c r="D19" s="207"/>
      <c r="E19" s="125"/>
      <c r="F19" s="42">
        <f>COUNTIF('申込'!$X$11:$X$30,E19)</f>
        <v>0</v>
      </c>
      <c r="G19" s="41"/>
      <c r="H19" s="38"/>
    </row>
    <row r="20" spans="1:8" ht="21.75" customHeight="1">
      <c r="A20" s="207"/>
      <c r="B20" s="126"/>
      <c r="C20" s="77">
        <f>COUNTIF('申込'!$G$11:$G$30,B20)</f>
        <v>0</v>
      </c>
      <c r="D20" s="207"/>
      <c r="E20" s="128"/>
      <c r="F20" s="42">
        <f>COUNTIF('申込'!$X$11:$X$30,E20)</f>
        <v>0</v>
      </c>
      <c r="G20" s="41"/>
      <c r="H20" s="38"/>
    </row>
    <row r="21" spans="1:8" ht="21.75" customHeight="1">
      <c r="A21" s="207"/>
      <c r="B21" s="126"/>
      <c r="C21" s="77">
        <f>COUNTIF('申込'!$G$11:$G$30,B21)</f>
        <v>0</v>
      </c>
      <c r="D21" s="207"/>
      <c r="E21" s="128"/>
      <c r="F21" s="42">
        <f>COUNTIF('申込'!$X$11:$X$30,E21)</f>
        <v>0</v>
      </c>
      <c r="G21" s="41"/>
      <c r="H21" s="38"/>
    </row>
    <row r="22" spans="1:8" ht="21.75" customHeight="1" thickBot="1">
      <c r="A22" s="208"/>
      <c r="B22" s="127"/>
      <c r="C22" s="78">
        <f>COUNTIF('申込'!$G$11:$G$30,B22)</f>
        <v>0</v>
      </c>
      <c r="D22" s="208"/>
      <c r="E22" s="129"/>
      <c r="F22" s="57">
        <f>COUNTIF('申込'!$X$11:$X$30,E22)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十勝陸協</cp:lastModifiedBy>
  <cp:lastPrinted>2017-08-16T06:02:13Z</cp:lastPrinted>
  <dcterms:created xsi:type="dcterms:W3CDTF">2008-02-20T03:31:46Z</dcterms:created>
  <dcterms:modified xsi:type="dcterms:W3CDTF">2017-08-19T03:46:47Z</dcterms:modified>
  <cp:category/>
  <cp:version/>
  <cp:contentType/>
  <cp:contentStatus/>
</cp:coreProperties>
</file>