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240" windowWidth="14370" windowHeight="7695" tabRatio="671" activeTab="1"/>
  </bookViews>
  <sheets>
    <sheet name="最初にご確認ください" sheetId="1" r:id="rId1"/>
    <sheet name="申込必要事項(様式①)" sheetId="2" r:id="rId2"/>
    <sheet name="男子(様式②)" sheetId="3" r:id="rId3"/>
    <sheet name="女子(様式②)" sheetId="4" r:id="rId4"/>
    <sheet name="男子種目" sheetId="5" state="hidden" r:id="rId5"/>
    <sheet name="女子種目" sheetId="6" state="hidden" r:id="rId6"/>
    <sheet name="種目コード" sheetId="7" state="hidden" r:id="rId7"/>
    <sheet name="各種コード" sheetId="8" state="hidden" r:id="rId8"/>
    <sheet name="リレー(様式③)" sheetId="9" r:id="rId9"/>
    <sheet name="参加人数(様式④)" sheetId="10" r:id="rId10"/>
  </sheets>
  <definedNames>
    <definedName name="_xlnm.Print_Area" localSheetId="0">'最初にご確認ください'!$B$1:$Q$81</definedName>
    <definedName name="_xlnm.Print_Area" localSheetId="9">'参加人数(様式④)'!$A$1:$F$27</definedName>
    <definedName name="_xlnm.Print_Area" localSheetId="3">'女子(様式②)'!$A$1:$K$52</definedName>
    <definedName name="_xlnm.Print_Area" localSheetId="1">'申込必要事項(様式①)'!$A$1:$G$24</definedName>
    <definedName name="_xlnm.Print_Area" localSheetId="2">'男子(様式②)'!$A$1:$K$52</definedName>
    <definedName name="_xlnm.Print_Titles" localSheetId="3">'女子(様式②)'!$1:$10</definedName>
    <definedName name="_xlnm.Print_Titles" localSheetId="2">'男子(様式②)'!$1:$10</definedName>
  </definedNames>
  <calcPr fullCalcOnLoad="1"/>
</workbook>
</file>

<file path=xl/sharedStrings.xml><?xml version="1.0" encoding="utf-8"?>
<sst xmlns="http://schemas.openxmlformats.org/spreadsheetml/2006/main" count="750" uniqueCount="481">
  <si>
    <t>内容</t>
  </si>
  <si>
    <t>?&gt;</t>
  </si>
  <si>
    <t>都道府県コード</t>
  </si>
  <si>
    <t>指定なし</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</si>
  <si>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</si>
  <si>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</si>
  <si>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</si>
  <si>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</si>
  <si>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</si>
  <si>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</si>
  <si>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</si>
  <si>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</si>
  <si>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</si>
  <si>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</si>
  <si>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</si>
  <si>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</si>
  <si>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</si>
  <si>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</si>
  <si>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</si>
  <si>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</si>
  <si>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</si>
  <si>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</si>
  <si>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</si>
  <si>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</si>
  <si>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</si>
  <si>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</si>
  <si>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</si>
  <si>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</si>
  <si>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</si>
  <si>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</si>
  <si>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</si>
  <si>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</si>
  <si>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</si>
  <si>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</si>
  <si>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</si>
  <si>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</si>
  <si>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</si>
  <si>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</si>
  <si>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</si>
  <si>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</si>
  <si>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</si>
  <si>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</si>
  <si>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</si>
  <si>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</si>
  <si>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</si>
  <si>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</si>
  <si>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</si>
  <si>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</si>
  <si>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</si>
  <si>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</si>
  <si>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県名</t>
  </si>
  <si>
    <t>コード</t>
  </si>
  <si>
    <t>00</t>
  </si>
  <si>
    <t>02</t>
  </si>
  <si>
    <t>05</t>
  </si>
  <si>
    <t>06</t>
  </si>
  <si>
    <t>07</t>
  </si>
  <si>
    <t>08</t>
  </si>
  <si>
    <t>09</t>
  </si>
  <si>
    <t>コード</t>
  </si>
  <si>
    <t>A0050</t>
  </si>
  <si>
    <t>50m</t>
  </si>
  <si>
    <t>A0060</t>
  </si>
  <si>
    <t>60m</t>
  </si>
  <si>
    <t>A0100</t>
  </si>
  <si>
    <t>100m</t>
  </si>
  <si>
    <t>A0200</t>
  </si>
  <si>
    <t>200m</t>
  </si>
  <si>
    <t>A0400</t>
  </si>
  <si>
    <t>400m</t>
  </si>
  <si>
    <t>A0800</t>
  </si>
  <si>
    <t>800m</t>
  </si>
  <si>
    <t>A1100</t>
  </si>
  <si>
    <t>A1150</t>
  </si>
  <si>
    <t>A1160</t>
  </si>
  <si>
    <t>1マイル</t>
  </si>
  <si>
    <t>A1200</t>
  </si>
  <si>
    <t>2000m</t>
  </si>
  <si>
    <t>A1300</t>
  </si>
  <si>
    <t>5000m</t>
  </si>
  <si>
    <t>A2100</t>
  </si>
  <si>
    <t>10000m</t>
  </si>
  <si>
    <t>AH081</t>
  </si>
  <si>
    <t>80mH</t>
  </si>
  <si>
    <t>AH082</t>
  </si>
  <si>
    <t>AH083</t>
  </si>
  <si>
    <t>AH084</t>
  </si>
  <si>
    <t>小学(70.0:13-7-11:9set)</t>
  </si>
  <si>
    <t>AH101</t>
  </si>
  <si>
    <t>100mH</t>
  </si>
  <si>
    <t>一般女子 W35 中学男子(低学年)(84.0:13-8.5-10.5)</t>
  </si>
  <si>
    <t>AH102</t>
  </si>
  <si>
    <t>中学女子(76.2:13-8-15)</t>
  </si>
  <si>
    <t>AH103</t>
  </si>
  <si>
    <t>M50-55(91.4:13-8.5-10.5)</t>
  </si>
  <si>
    <t>AH104</t>
  </si>
  <si>
    <t>M60-65(84.0:16-8-12)</t>
  </si>
  <si>
    <t>AH105</t>
  </si>
  <si>
    <t>女子ユース(少年Ｂ)(76.2:13-8.5-10.5)</t>
  </si>
  <si>
    <t>AH111</t>
  </si>
  <si>
    <t>110mH</t>
  </si>
  <si>
    <t>AH112</t>
  </si>
  <si>
    <t>AH113</t>
  </si>
  <si>
    <t>AH301</t>
  </si>
  <si>
    <t>300mH</t>
  </si>
  <si>
    <t>AH302</t>
  </si>
  <si>
    <t>AH303</t>
  </si>
  <si>
    <t>AH401</t>
  </si>
  <si>
    <t>400mH</t>
  </si>
  <si>
    <t>AH402</t>
  </si>
  <si>
    <t>AH403</t>
  </si>
  <si>
    <t>AS201</t>
  </si>
  <si>
    <t>2000mSC</t>
  </si>
  <si>
    <t>AS202</t>
  </si>
  <si>
    <t>AS301</t>
  </si>
  <si>
    <t>3000mSC</t>
  </si>
  <si>
    <t>AS302</t>
  </si>
  <si>
    <t>女子76.2cm</t>
  </si>
  <si>
    <t>AW300</t>
  </si>
  <si>
    <t>3000mW</t>
  </si>
  <si>
    <t>AW500</t>
  </si>
  <si>
    <t>5000mW</t>
  </si>
  <si>
    <t>AX100</t>
  </si>
  <si>
    <t>やり投</t>
  </si>
  <si>
    <t>FTJT2</t>
  </si>
  <si>
    <t>FTJT3</t>
  </si>
  <si>
    <t>FTJT4</t>
  </si>
  <si>
    <t>FTJT5</t>
  </si>
  <si>
    <t>FTJX0</t>
  </si>
  <si>
    <t>ジャベリックスロー</t>
  </si>
  <si>
    <t>FTWT1</t>
  </si>
  <si>
    <t>重錘投</t>
  </si>
  <si>
    <t>FTWT2</t>
  </si>
  <si>
    <t>FTWT3</t>
  </si>
  <si>
    <t>FTWT4</t>
  </si>
  <si>
    <t>FTWT5</t>
  </si>
  <si>
    <t>FTXT0</t>
  </si>
  <si>
    <t>ソフトボール投</t>
  </si>
  <si>
    <t>１号球</t>
  </si>
  <si>
    <t>M04M0</t>
  </si>
  <si>
    <t>四種競技</t>
  </si>
  <si>
    <t>男子(110H-SP-HJ-400)</t>
  </si>
  <si>
    <t>M04W0</t>
  </si>
  <si>
    <t>女子(100H-HJ-SP-200)</t>
  </si>
  <si>
    <t>M0701</t>
  </si>
  <si>
    <t>七種競技</t>
  </si>
  <si>
    <t>女子(100H-HJ-SP-200-LJ-JT-800)</t>
  </si>
  <si>
    <t>M0800</t>
  </si>
  <si>
    <t>八種競技</t>
  </si>
  <si>
    <t>高校男子(100-LJ-SP-400-110H-HJ-JT-1500)</t>
  </si>
  <si>
    <t>M1001</t>
  </si>
  <si>
    <t>十種競技</t>
  </si>
  <si>
    <t>男子(100-LJ-SP-HJ-400-110H-DT-PV-JT-1500)</t>
  </si>
  <si>
    <t>M10W1</t>
  </si>
  <si>
    <t>女子(100-DJ-PV-JT-400-100H-LJ-SP-HJ-1500)</t>
  </si>
  <si>
    <t>R0100</t>
  </si>
  <si>
    <t>1km</t>
  </si>
  <si>
    <t>R0150</t>
  </si>
  <si>
    <t>1.5km</t>
  </si>
  <si>
    <t>R0200</t>
  </si>
  <si>
    <t>2km</t>
  </si>
  <si>
    <t>R0300</t>
  </si>
  <si>
    <t>3km</t>
  </si>
  <si>
    <t>R0350</t>
  </si>
  <si>
    <t>3.5km</t>
  </si>
  <si>
    <t>R0500</t>
  </si>
  <si>
    <t>5km</t>
  </si>
  <si>
    <t>R1000</t>
  </si>
  <si>
    <t>10km</t>
  </si>
  <si>
    <t>R2000</t>
  </si>
  <si>
    <t>20km</t>
  </si>
  <si>
    <t>R2100</t>
  </si>
  <si>
    <t>ハーフマラソン</t>
  </si>
  <si>
    <t>R4210</t>
  </si>
  <si>
    <t>マラソン</t>
  </si>
  <si>
    <t>R9990</t>
  </si>
  <si>
    <t>100km</t>
  </si>
  <si>
    <t>コード</t>
  </si>
  <si>
    <t>W40-45 (76.2:12-8-12:8set)</t>
  </si>
  <si>
    <t>M70-75 W50-55 (76.2:12-7-19:8set)</t>
  </si>
  <si>
    <t>M80+ W60+ (68.6:12-7-19:8set)</t>
  </si>
  <si>
    <t>一般男子 (106.7:13.72-9.14-14.02)</t>
  </si>
  <si>
    <t>M40-45 高校男子(ジュニア) (99.0:13.72-9.14-14.02)</t>
  </si>
  <si>
    <t>中学男子 (91.4:13.72-9.14-14.02)</t>
  </si>
  <si>
    <t>男子 (91.4:50-35-40)</t>
  </si>
  <si>
    <t>女子 M60-65 W50-55 (76.2:50-35-40)</t>
  </si>
  <si>
    <t>M70+ W60+ (68.6:50-35-40)</t>
  </si>
  <si>
    <t>男子 M40-45(91.4:45-35-40)</t>
  </si>
  <si>
    <t>M50-55 84.0:45-35-40</t>
  </si>
  <si>
    <t>女子 W35 76.2:45-35-40</t>
  </si>
  <si>
    <t>M60+ W35+ 76.2cm</t>
  </si>
  <si>
    <t>M60+ 91.4cm</t>
  </si>
  <si>
    <t>男子 M40-55 91.4cm</t>
  </si>
  <si>
    <t>男子 M40-45 7.26k(16#)</t>
  </si>
  <si>
    <t>高校男子(少年Ａ) 6.35k(14#)</t>
  </si>
  <si>
    <t>高校男子(2006以降) M50-55 6k</t>
  </si>
  <si>
    <t>高校男子(2005以前) 5.45k(12#)</t>
  </si>
  <si>
    <t>連番</t>
  </si>
  <si>
    <t>氏名</t>
  </si>
  <si>
    <t>学年</t>
  </si>
  <si>
    <t>1000m</t>
  </si>
  <si>
    <t>A1500</t>
  </si>
  <si>
    <t>1500m</t>
  </si>
  <si>
    <t>3000m</t>
  </si>
  <si>
    <t>指定無</t>
  </si>
  <si>
    <t>大学</t>
  </si>
  <si>
    <t>中学</t>
  </si>
  <si>
    <t>種目名</t>
  </si>
  <si>
    <t/>
  </si>
  <si>
    <t>北海道</t>
  </si>
  <si>
    <t>備考</t>
  </si>
  <si>
    <t>団体種別</t>
  </si>
  <si>
    <t>専門委員</t>
  </si>
  <si>
    <t>一般・成年</t>
  </si>
  <si>
    <t>小学</t>
  </si>
  <si>
    <t>システム独自</t>
  </si>
  <si>
    <t>高校・少年</t>
  </si>
  <si>
    <t>M70-75 W50-55 500g</t>
  </si>
  <si>
    <t>M80+ W60+ 400g</t>
  </si>
  <si>
    <t>男子 M40-45 15.88k(35#)</t>
  </si>
  <si>
    <t>M50-55 11.34k(25#)</t>
  </si>
  <si>
    <t>女子 M60-65 W35-45 9.08k(20#)</t>
  </si>
  <si>
    <t>M70-75 W50-55 7.26k(16#)</t>
  </si>
  <si>
    <t>M80+ W60+ 5.45k(12#)</t>
  </si>
  <si>
    <t>記入例</t>
  </si>
  <si>
    <t>100m</t>
  </si>
  <si>
    <t>10.24</t>
  </si>
  <si>
    <t>参加種目</t>
  </si>
  <si>
    <t>３．入力シートは「男子」「女子」それぞれ別シートです。</t>
  </si>
  <si>
    <t>１　記入例</t>
  </si>
  <si>
    <t>２　入力上の注意</t>
  </si>
  <si>
    <t>男子</t>
  </si>
  <si>
    <t>女子</t>
  </si>
  <si>
    <t>５．シート名は、入力完了後も変更しないでください。</t>
  </si>
  <si>
    <t>最初に申込必要事項シートに、必要事項を入力して下さい。</t>
  </si>
  <si>
    <t>参加人数</t>
  </si>
  <si>
    <t>走幅跳</t>
  </si>
  <si>
    <t>10000mW</t>
  </si>
  <si>
    <t>D0400</t>
  </si>
  <si>
    <t>4x100mR</t>
  </si>
  <si>
    <t>D0800</t>
  </si>
  <si>
    <t>4x200mR</t>
  </si>
  <si>
    <t>D1000</t>
  </si>
  <si>
    <t>100+200+300+400mR</t>
  </si>
  <si>
    <t>D1600</t>
  </si>
  <si>
    <t>4x400mR</t>
  </si>
  <si>
    <t>FJHJ0</t>
  </si>
  <si>
    <t>走高跳</t>
  </si>
  <si>
    <t>FJHP0</t>
  </si>
  <si>
    <t>棒高跳</t>
  </si>
  <si>
    <t>FJLJ0</t>
  </si>
  <si>
    <t>走幅跳</t>
  </si>
  <si>
    <t>FJTJ0</t>
  </si>
  <si>
    <t>三段跳</t>
  </si>
  <si>
    <t>FTAT1</t>
  </si>
  <si>
    <t>砲丸投</t>
  </si>
  <si>
    <t>FTAT2</t>
  </si>
  <si>
    <t>FTAT3</t>
  </si>
  <si>
    <t>FTAT4</t>
  </si>
  <si>
    <t>FTAT5</t>
  </si>
  <si>
    <t>FTAT6</t>
  </si>
  <si>
    <t>FTAT7</t>
  </si>
  <si>
    <t>FTAT8</t>
  </si>
  <si>
    <t>FTDT1</t>
  </si>
  <si>
    <t>円盤投</t>
  </si>
  <si>
    <t>FTDT2</t>
  </si>
  <si>
    <t>FTDT3</t>
  </si>
  <si>
    <t>FTDT4</t>
  </si>
  <si>
    <t>FTHT1</t>
  </si>
  <si>
    <t>ハンマー投</t>
  </si>
  <si>
    <t>FTHT2</t>
  </si>
  <si>
    <t>FTHT3</t>
  </si>
  <si>
    <t>FTHT4</t>
  </si>
  <si>
    <t>FTHT5</t>
  </si>
  <si>
    <t>FTHT6</t>
  </si>
  <si>
    <t>FTJT1</t>
  </si>
  <si>
    <t>半角ｶﾀｶﾅで入力して下さい。姓、名の間は必ず半角スペースを入れて下さい。</t>
  </si>
  <si>
    <t>　　　　　　　　距離・高さ　　4M43    →　4.43</t>
  </si>
  <si>
    <t>男子ユース 中学男子 M60-65 5k</t>
  </si>
  <si>
    <t>女子 中男旧 M70+ W35-45 4k</t>
  </si>
  <si>
    <t>W50+ 3k</t>
  </si>
  <si>
    <t>中学女子 2.72k(6#)</t>
  </si>
  <si>
    <t>男子 M40-45 2.0k</t>
  </si>
  <si>
    <t>高校男子(2005以前) 男子ユース M50-55 1.5k</t>
  </si>
  <si>
    <t>女子 中学男女 M60+ W35-80 1.0k</t>
  </si>
  <si>
    <t>高校男子(2006以降) 1.75k</t>
  </si>
  <si>
    <t>高校男子(2005以前) 6.35k(14#)</t>
  </si>
  <si>
    <t>男子ユース M60-65 5k</t>
  </si>
  <si>
    <t>女子 M70+ W35-45 4k</t>
  </si>
  <si>
    <t>男子 M40-45 800g</t>
  </si>
  <si>
    <t>男子ユース M50-55 700g</t>
  </si>
  <si>
    <t>女子 M60-65 W35-45 600g</t>
  </si>
  <si>
    <t>十勝　太郎</t>
  </si>
  <si>
    <t>十勝たろう</t>
  </si>
  <si>
    <t>性別</t>
  </si>
  <si>
    <t>２．Microsoft Excel を使用してデータを読み取りますので、下記の通り入力しない場合は、正しく読み取れなかったり表示されません。</t>
  </si>
  <si>
    <t>1500m</t>
  </si>
  <si>
    <t>400m</t>
  </si>
  <si>
    <t>ﾌﾘｶﾞﾅ</t>
  </si>
  <si>
    <t>ﾄｶﾁ ﾀﾛｳ</t>
  </si>
  <si>
    <t>十勝　花子</t>
  </si>
  <si>
    <t>ﾌﾘｶﾞﾅ</t>
  </si>
  <si>
    <t>種　　目</t>
  </si>
  <si>
    <t>400R</t>
  </si>
  <si>
    <t>200m</t>
  </si>
  <si>
    <t>申込み種目１</t>
  </si>
  <si>
    <t>申込み種目２</t>
  </si>
  <si>
    <t>学校名</t>
  </si>
  <si>
    <t>最高記録</t>
  </si>
  <si>
    <t>学生は学年を半角数字で入力して下さい。</t>
  </si>
  <si>
    <t>23.00</t>
  </si>
  <si>
    <t>No.ｶｰﾄﾞ</t>
  </si>
  <si>
    <t>氏　名</t>
  </si>
  <si>
    <t>大会名</t>
  </si>
  <si>
    <t>学校名</t>
  </si>
  <si>
    <t>リレー</t>
  </si>
  <si>
    <t>○</t>
  </si>
  <si>
    <t>ﾄｶﾁ ﾊﾅｺ</t>
  </si>
  <si>
    <t>100m</t>
  </si>
  <si>
    <t>12.24</t>
  </si>
  <si>
    <t>400m</t>
  </si>
  <si>
    <t>参加料明細</t>
  </si>
  <si>
    <t>名</t>
  </si>
  <si>
    <t>×</t>
  </si>
  <si>
    <t>円　　　＝</t>
  </si>
  <si>
    <t>合　　計</t>
  </si>
  <si>
    <t>円</t>
  </si>
  <si>
    <t>×</t>
  </si>
  <si>
    <t>ﾁｰﾑ</t>
  </si>
  <si>
    <t>リレー</t>
  </si>
  <si>
    <t>ﾁｰﾑ</t>
  </si>
  <si>
    <t>×</t>
  </si>
  <si>
    <t>　本大会の記録処理および競技プログラムの作成は、コンピューターで処理し実施されます。大会準備にかかる
作業の効率化のためご協力ください。下記の入力注意を参考にし、誤入力のないよう宜しくお願いいたします。</t>
  </si>
  <si>
    <t>No.ｶｰﾄﾞ</t>
  </si>
  <si>
    <t>○</t>
  </si>
  <si>
    <t>リレーメンバーには○をリストより選択してください。</t>
  </si>
  <si>
    <t>ナンバー登録のフリガナ入力の標記に準じます。</t>
  </si>
  <si>
    <t>学校名（所属名）</t>
  </si>
  <si>
    <t>緊急連絡先</t>
  </si>
  <si>
    <t>電話(携帯)</t>
  </si>
  <si>
    <t>連絡先</t>
  </si>
  <si>
    <t>氏　　　名</t>
  </si>
  <si>
    <t>NO.カード</t>
  </si>
  <si>
    <t>4×100mR</t>
  </si>
  <si>
    <t>男子</t>
  </si>
  <si>
    <t>女子</t>
  </si>
  <si>
    <t>砲丸投⑤</t>
  </si>
  <si>
    <t>砲丸投②</t>
  </si>
  <si>
    <t>投てき種目の後ろの○数字は重量をあらわしています。</t>
  </si>
  <si>
    <t>大会によって実施する種目は異なります。開催要項を確認願います。</t>
  </si>
  <si>
    <t>４種競技</t>
  </si>
  <si>
    <t>帯一中</t>
  </si>
  <si>
    <t>砲丸投</t>
  </si>
  <si>
    <t>09.34</t>
  </si>
  <si>
    <t>中学生だと男子　砲丸投⑤　　　女子　砲丸投②です</t>
  </si>
  <si>
    <t>中体連主催大会申込みの注意(必ずお読みください)　　　　</t>
  </si>
  <si>
    <t>帯東中</t>
  </si>
  <si>
    <t>個人種目</t>
  </si>
  <si>
    <t>1年1500m</t>
  </si>
  <si>
    <t>1年100m</t>
  </si>
  <si>
    <t>2年100m</t>
  </si>
  <si>
    <t>4×100mR</t>
  </si>
  <si>
    <t>十勝中</t>
  </si>
  <si>
    <t>印</t>
  </si>
  <si>
    <t>※参加しない選手名は入力しないでください。</t>
  </si>
  <si>
    <t>【基本確認事項】</t>
  </si>
  <si>
    <t>１．このファイルは、Microsofto Excel 2003で作られています。</t>
  </si>
  <si>
    <t>希望審判</t>
  </si>
  <si>
    <t>第２希望</t>
  </si>
  <si>
    <t>氏　　名</t>
  </si>
  <si>
    <t>様式③</t>
  </si>
  <si>
    <t>監　督　氏　名　</t>
  </si>
  <si>
    <r>
      <t>※</t>
    </r>
    <r>
      <rPr>
        <b/>
        <u val="single"/>
        <sz val="12"/>
        <color indexed="10"/>
        <rFont val="ＭＳ ゴシック"/>
        <family val="3"/>
      </rPr>
      <t>女子は文字が赤色です。変更はしないでください。自動班組のため黒色は男子として処理されます。</t>
    </r>
  </si>
  <si>
    <t>申込み必要事項のシートと申込みシートに学校名を全角にて入力してください。</t>
  </si>
  <si>
    <t>頭には必ず市町村名をつけること。但し、帯広市以外の連絡校は町村名を付けなくてもよいです。</t>
  </si>
  <si>
    <t>例：音更下音更中、士幌町中央中、清水中、足寄中、幕別糠内中、帯広翔陽中、浦幌上浦幌中など</t>
  </si>
  <si>
    <t>※行は空けずに必ず上に詰めて入力してください。</t>
  </si>
  <si>
    <t>第１希望</t>
  </si>
  <si>
    <t>（１）ナンバーカード</t>
  </si>
  <si>
    <t>（２）氏名</t>
  </si>
  <si>
    <t>（３）フリガナ</t>
  </si>
  <si>
    <t>（４）学校名</t>
  </si>
  <si>
    <t>（５）学年</t>
  </si>
  <si>
    <t>（６）参加種目</t>
  </si>
  <si>
    <t>（８）リレー</t>
  </si>
  <si>
    <t>(例)　２文字　西＿＿＿誠　、　３文字　山田＿＿真　、　４文字　十勝＿太郎　、　５文字　佐々木五郎　、　６文字　佐々木一太郎　</t>
  </si>
  <si>
    <t>【入力例】  9分45秒56　 →　09.45.56      9M32　 →　09.32</t>
  </si>
  <si>
    <t>プログラム編集は最高記録をもって編集するので、必ず入力してください。初参加の場合、練習記録でも可とします。</t>
  </si>
  <si>
    <r>
      <t xml:space="preserve">４．ファイル名は、大会名＋学校名にしてください。保存形式は、可能な限り </t>
    </r>
    <r>
      <rPr>
        <b/>
        <u val="single"/>
        <sz val="16"/>
        <color indexed="10"/>
        <rFont val="ＭＳ ゴシック"/>
        <family val="3"/>
      </rPr>
      <t>Microsoft Excel 2003形式</t>
    </r>
    <r>
      <rPr>
        <sz val="12"/>
        <rFont val="ＭＳ ゴシック"/>
        <family val="3"/>
      </rPr>
      <t>でお願いします。</t>
    </r>
  </si>
  <si>
    <t>4.17.00</t>
  </si>
  <si>
    <t>２．この入力されたデータは読み取りソフトによってプログラム編集をすべて自動で行うシステムになっています。</t>
  </si>
  <si>
    <t>　【例】対抗陸上＿帯広第一中　　通信陸上＿音更緑南中</t>
  </si>
  <si>
    <t>リレーシート(様式③)は自動的に作成されます。</t>
  </si>
  <si>
    <r>
      <t>全角入力しスペースを入れて合計５文字になるよう入力して下さい。</t>
    </r>
    <r>
      <rPr>
        <sz val="11"/>
        <color indexed="10"/>
        <rFont val="ＭＳ ゴシック"/>
        <family val="3"/>
      </rPr>
      <t>５文字以上はスペースは入れず入力してください。</t>
    </r>
  </si>
  <si>
    <r>
      <t xml:space="preserve">ナンバー登録の学校名標記に準じます。 </t>
    </r>
    <r>
      <rPr>
        <b/>
        <u val="single"/>
        <sz val="11"/>
        <rFont val="ＭＳ ゴシック"/>
        <family val="3"/>
      </rPr>
      <t>学校名の末尾に中学校は"</t>
    </r>
    <r>
      <rPr>
        <b/>
        <u val="single"/>
        <sz val="11"/>
        <color indexed="10"/>
        <rFont val="ＭＳ ゴシック"/>
        <family val="3"/>
      </rPr>
      <t>中</t>
    </r>
    <r>
      <rPr>
        <b/>
        <u val="single"/>
        <sz val="11"/>
        <rFont val="ＭＳ ゴシック"/>
        <family val="3"/>
      </rPr>
      <t>"をつけること</t>
    </r>
    <r>
      <rPr>
        <sz val="11"/>
        <rFont val="ＭＳ ゴシック"/>
        <family val="3"/>
      </rPr>
      <t>。</t>
    </r>
  </si>
  <si>
    <t>【入力例】  1分05秒23　 →　65.23</t>
  </si>
  <si>
    <t>※ 3000mと砲丸投は10分あるいは10m未満の記録は頭に0(ゼロ)をつけて入力すること。</t>
  </si>
  <si>
    <t>※ 400mやリレー競技で1分を超える場合の表記は秒単位で入力すること。</t>
  </si>
  <si>
    <r>
      <t>（７）最高記録</t>
    </r>
    <r>
      <rPr>
        <sz val="14"/>
        <color indexed="8"/>
        <rFont val="ＭＳ ゴシック"/>
        <family val="3"/>
      </rPr>
      <t>　</t>
    </r>
    <r>
      <rPr>
        <b/>
        <sz val="14"/>
        <color indexed="10"/>
        <rFont val="ＭＳ ゴシック"/>
        <family val="3"/>
      </rPr>
      <t>　重要！！</t>
    </r>
  </si>
  <si>
    <t>・記録の数字は半角数字で入力してください。記録の単位記号「分」「秒」「ｍ」は「.」(半角ﾋﾟﾘｵﾄﾞ)で入力してください。</t>
  </si>
  <si>
    <t>【入力例】　　　タイム　　　10秒10　→　10.10　　　1分59秒00　→　1.59.00　　10分30秒54　→　10.30.54</t>
  </si>
  <si>
    <r>
      <t>年度当初に配付されナンバーを入力する。</t>
    </r>
    <r>
      <rPr>
        <sz val="11"/>
        <color indexed="10"/>
        <rFont val="ＭＳ ゴシック"/>
        <family val="3"/>
      </rPr>
      <t>未記入は受理しない。</t>
    </r>
  </si>
  <si>
    <t>4.07.00</t>
  </si>
  <si>
    <t>67.83</t>
  </si>
  <si>
    <t>大　会 名</t>
  </si>
  <si>
    <t>対抗陸上</t>
  </si>
  <si>
    <t>通信陸上</t>
  </si>
  <si>
    <t>新人陸上</t>
  </si>
  <si>
    <t>リストから選択</t>
  </si>
  <si>
    <r>
      <t>６．</t>
    </r>
    <r>
      <rPr>
        <sz val="12"/>
        <color indexed="10"/>
        <rFont val="ＭＳ ゴシック"/>
        <family val="3"/>
      </rPr>
      <t>他ファイルからのコピー&amp;ペーストは禁止。入力シートセルの、行の挿入または削除はしないで下さい。</t>
    </r>
  </si>
  <si>
    <r>
      <t>申込種目はドロップダウンリストから選択すること。誤入力防止のため、</t>
    </r>
    <r>
      <rPr>
        <b/>
        <u val="single"/>
        <sz val="11"/>
        <color indexed="10"/>
        <rFont val="ＭＳ ゴシック"/>
        <family val="3"/>
      </rPr>
      <t>他ファイルからのコピー＆ペースト、キーボードからの直接入力は行わない</t>
    </r>
    <r>
      <rPr>
        <sz val="11"/>
        <color indexed="10"/>
        <rFont val="ＭＳ ゴシック"/>
        <family val="3"/>
      </rPr>
      <t>。</t>
    </r>
  </si>
  <si>
    <t>※最高記録のみ入力すること。</t>
  </si>
  <si>
    <t>例）1分05秒12</t>
  </si>
  <si>
    <t>× 1.05.12    ○ 65.12</t>
  </si>
  <si>
    <t>※最高記録は６０秒単位で入力すること。</t>
  </si>
  <si>
    <t>　学校名、ナンバー、氏名、学年は</t>
  </si>
  <si>
    <t>学校名一覧</t>
  </si>
  <si>
    <t>音更町</t>
  </si>
  <si>
    <t>音更中</t>
  </si>
  <si>
    <t>音更下音更中</t>
  </si>
  <si>
    <t>音更緑南中</t>
  </si>
  <si>
    <t>音更駒場中</t>
  </si>
  <si>
    <t>音更共栄中</t>
  </si>
  <si>
    <t>士幌町</t>
  </si>
  <si>
    <t>士幌町中央中</t>
  </si>
  <si>
    <t>上士幌町</t>
  </si>
  <si>
    <t>上士幌中</t>
  </si>
  <si>
    <t>鹿追町</t>
  </si>
  <si>
    <t>鹿追中</t>
  </si>
  <si>
    <t>鹿追瓜幕中</t>
  </si>
  <si>
    <t>新得町</t>
  </si>
  <si>
    <t>新得中</t>
  </si>
  <si>
    <t>新得屈足中</t>
  </si>
  <si>
    <t>清水町</t>
  </si>
  <si>
    <t>清水中</t>
  </si>
  <si>
    <t>清水御影中</t>
  </si>
  <si>
    <t>芽室町</t>
  </si>
  <si>
    <t>芽室中</t>
  </si>
  <si>
    <t>中札内村</t>
  </si>
  <si>
    <t>中札内中</t>
  </si>
  <si>
    <t>更別村</t>
  </si>
  <si>
    <t>大樹町</t>
  </si>
  <si>
    <t>大樹中</t>
  </si>
  <si>
    <t>広尾町</t>
  </si>
  <si>
    <t>広尾中</t>
  </si>
  <si>
    <t>幕別町</t>
  </si>
  <si>
    <t>幕別中</t>
  </si>
  <si>
    <t>幕別糠内中</t>
  </si>
  <si>
    <t>幕別札内中</t>
  </si>
  <si>
    <t>幕別札内東中</t>
  </si>
  <si>
    <t>幕別忠類中</t>
  </si>
  <si>
    <t>浦幌町</t>
  </si>
  <si>
    <t>浦幌中</t>
  </si>
  <si>
    <t>浦幌上浦幌中</t>
  </si>
  <si>
    <t>本別町</t>
  </si>
  <si>
    <t>本別中</t>
  </si>
  <si>
    <t>足寄町</t>
  </si>
  <si>
    <t>足寄中</t>
  </si>
  <si>
    <t>帯広市</t>
  </si>
  <si>
    <t>帯広第一中</t>
  </si>
  <si>
    <t>帯広第二中</t>
  </si>
  <si>
    <t>帯広第四中</t>
  </si>
  <si>
    <t>帯広第五中</t>
  </si>
  <si>
    <t>帯広第八中</t>
  </si>
  <si>
    <t>帯広大空中</t>
  </si>
  <si>
    <t>帯広南町中</t>
  </si>
  <si>
    <t>帯広西陵中</t>
  </si>
  <si>
    <t>帯広緑園中</t>
  </si>
  <si>
    <t>帯広翔陽中</t>
  </si>
  <si>
    <t>帯広川西中</t>
  </si>
  <si>
    <t>帯広清川中</t>
  </si>
  <si>
    <t>（２０１８年度登録校）</t>
  </si>
  <si>
    <t>市町村名</t>
  </si>
  <si>
    <t>学校略名</t>
  </si>
  <si>
    <t>学 校 名（略名）</t>
  </si>
  <si>
    <t>　様式②のリレーの欄に○を入力すること</t>
  </si>
  <si>
    <t>　で自動で入ります。</t>
  </si>
  <si>
    <t>様式②</t>
  </si>
  <si>
    <t>様式④</t>
  </si>
  <si>
    <r>
      <t>全十勝中体連主催大会申込鑑シート　　</t>
    </r>
    <r>
      <rPr>
        <sz val="14"/>
        <rFont val="ＭＳ ゴシック"/>
        <family val="3"/>
      </rPr>
      <t>　様式①</t>
    </r>
  </si>
  <si>
    <t>3年100m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</si>
</sst>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mmm\-yyyy"/>
    <numFmt numFmtId="185" formatCode="\+#,##0.0;\-#,##0.0;&quot;±&quot;0.0"/>
    <numFmt numFmtId="186" formatCode="0.00_ "/>
    <numFmt numFmtId="187" formatCode="#,##0_ ;[Red]\-#,##0\ "/>
  </numFmts>
  <fonts count="70">
    <font>
      <sz val="11"/>
      <name val="ＭＳ Ｐゴシック"/>
      <family val="3"/>
    </font>
    <font>
      <sz val="6"/>
      <name val="ＭＳ Ｐゴシック"/>
      <family val="3"/>
    </font>
    <font>
      <sz val="10"/>
      <name val="ＭＳ ゴシック"/>
      <family val="3"/>
    </font>
    <font>
      <sz val="10"/>
      <color indexed="10"/>
      <name val="ＭＳ ゴシック"/>
      <family val="3"/>
    </font>
    <font>
      <sz val="10"/>
      <name val="ＭＳ Ｐゴシック"/>
      <family val="3"/>
    </font>
    <font>
      <b/>
      <sz val="10"/>
      <name val="ＭＳ Ｐゴシック"/>
      <family val="3"/>
    </font>
    <font>
      <u val="single"/>
      <sz val="11"/>
      <color indexed="12"/>
      <name val="ＭＳ Ｐゴシック"/>
      <family val="3"/>
    </font>
    <font>
      <sz val="20"/>
      <name val="ＭＳ ゴシック"/>
      <family val="3"/>
    </font>
    <font>
      <sz val="6"/>
      <name val="ＭＳ 明朝"/>
      <family val="1"/>
    </font>
    <font>
      <b/>
      <sz val="16"/>
      <name val="ＭＳ ゴシック"/>
      <family val="3"/>
    </font>
    <font>
      <sz val="14"/>
      <name val="ＭＳ ゴシック"/>
      <family val="3"/>
    </font>
    <font>
      <sz val="12"/>
      <name val="ＭＳ ゴシック"/>
      <family val="3"/>
    </font>
    <font>
      <sz val="11"/>
      <name val="ＭＳ 明朝"/>
      <family val="1"/>
    </font>
    <font>
      <sz val="16"/>
      <name val="ＭＳ 明朝"/>
      <family val="1"/>
    </font>
    <font>
      <sz val="10"/>
      <color indexed="9"/>
      <name val="ＭＳ ゴシック"/>
      <family val="3"/>
    </font>
    <font>
      <sz val="14"/>
      <name val="ＭＳ Ｐゴシック"/>
      <family val="3"/>
    </font>
    <font>
      <b/>
      <sz val="14"/>
      <name val="ＭＳ Ｐゴシック"/>
      <family val="3"/>
    </font>
    <font>
      <sz val="12"/>
      <name val="ＭＳ Ｐゴシック"/>
      <family val="3"/>
    </font>
    <font>
      <b/>
      <sz val="14"/>
      <name val="ＭＳ ゴシック"/>
      <family val="3"/>
    </font>
    <font>
      <sz val="18"/>
      <name val="ＭＳ ゴシック"/>
      <family val="3"/>
    </font>
    <font>
      <b/>
      <sz val="8"/>
      <name val="ＭＳ Ｐゴシック"/>
      <family val="3"/>
    </font>
    <font>
      <sz val="10"/>
      <color indexed="8"/>
      <name val="ＭＳ ゴシック"/>
      <family val="3"/>
    </font>
    <font>
      <sz val="11"/>
      <name val="ＭＳ ゴシック"/>
      <family val="3"/>
    </font>
    <font>
      <b/>
      <sz val="13"/>
      <color indexed="12"/>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8"/>
      <color indexed="9"/>
      <name val="ＭＳ ゴシック"/>
      <family val="3"/>
    </font>
    <font>
      <b/>
      <sz val="12"/>
      <color indexed="60"/>
      <name val="ＭＳ ゴシック"/>
      <family val="3"/>
    </font>
    <font>
      <sz val="12"/>
      <color indexed="10"/>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name val="ＭＳ ゴシック"/>
      <family val="3"/>
    </font>
    <font>
      <b/>
      <sz val="10"/>
      <color indexed="10"/>
      <name val="ＭＳ ゴシック"/>
      <family val="3"/>
    </font>
    <font>
      <b/>
      <sz val="12"/>
      <color indexed="10"/>
      <name val="ＭＳ ゴシック"/>
      <family val="3"/>
    </font>
    <font>
      <b/>
      <sz val="11"/>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0"/>
      <name val="ＭＳ ゴシック"/>
      <family val="3"/>
    </font>
    <font>
      <b/>
      <u val="single"/>
      <sz val="16"/>
      <color indexed="10"/>
      <name val="ＭＳ ゴシック"/>
      <family val="3"/>
    </font>
    <font>
      <sz val="12"/>
      <color indexed="8"/>
      <name val="ＭＳ ゴシック"/>
      <family val="3"/>
    </font>
    <font>
      <sz val="14"/>
      <color indexed="10"/>
      <name val="ＭＳ Ｐゴシック"/>
      <family val="3"/>
    </font>
    <font>
      <sz val="11"/>
      <color indexed="8"/>
      <name val="ＭＳ ゴシック"/>
      <family val="3"/>
    </font>
    <font>
      <sz val="16"/>
      <color indexed="10"/>
      <name val="ＭＳ Ｐゴシック"/>
      <family val="3"/>
    </font>
    <font>
      <sz val="12"/>
      <name val="ＭＳ 明朝"/>
      <family val="1"/>
    </font>
    <font>
      <u val="single"/>
      <sz val="14"/>
      <color indexed="8"/>
      <name val="ＭＳ ゴシック"/>
      <family val="3"/>
    </font>
    <font>
      <sz val="14"/>
      <color indexed="8"/>
      <name val="ＭＳ ゴシック"/>
      <family val="3"/>
    </font>
    <font>
      <sz val="14"/>
      <color indexed="8"/>
      <name val="ＭＳ Ｐゴシック"/>
      <family val="3"/>
    </font>
    <font>
      <b/>
      <u val="single"/>
      <sz val="12"/>
      <color indexed="10"/>
      <name val="ＭＳ ゴシック"/>
      <family val="3"/>
    </font>
    <font>
      <b/>
      <u val="single"/>
      <sz val="11"/>
      <name val="ＭＳ ゴシック"/>
      <family val="3"/>
    </font>
    <font>
      <b/>
      <u val="single"/>
      <sz val="11"/>
      <color indexed="10"/>
      <name val="ＭＳ ゴシック"/>
      <family val="3"/>
    </font>
    <font>
      <sz val="14"/>
      <color indexed="10"/>
      <name val="ＭＳ ゴシック"/>
      <family val="3"/>
    </font>
    <font>
      <b/>
      <sz val="14"/>
      <color indexed="10"/>
      <name val="ＭＳ ゴシック"/>
      <family val="3"/>
    </font>
    <font>
      <b/>
      <sz val="12"/>
      <color indexed="10"/>
      <name val="ＭＳ Ｐゴシック"/>
      <family val="3"/>
    </font>
    <font>
      <sz val="9"/>
      <name val="MS UI Gothic"/>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double"/>
      <bottom style="hair"/>
    </border>
    <border>
      <left style="hair"/>
      <right style="medium"/>
      <top style="hair"/>
      <bottom style="hair"/>
    </border>
    <border>
      <left style="medium"/>
      <right>
        <color indexed="63"/>
      </right>
      <top style="medium"/>
      <bottom style="double"/>
    </border>
    <border>
      <left style="thin"/>
      <right style="hair"/>
      <top style="medium"/>
      <bottom style="double"/>
    </border>
    <border>
      <left style="hair"/>
      <right>
        <color indexed="63"/>
      </right>
      <top style="medium"/>
      <bottom style="double"/>
    </border>
    <border>
      <left style="hair"/>
      <right style="medium"/>
      <top style="medium"/>
      <bottom style="double"/>
    </border>
    <border>
      <left style="hair"/>
      <right style="medium"/>
      <top style="hair"/>
      <bottom style="medium"/>
    </border>
    <border>
      <left>
        <color indexed="63"/>
      </left>
      <right>
        <color indexed="63"/>
      </right>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style="hair"/>
      <right>
        <color indexed="63"/>
      </right>
      <top style="double"/>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style="medium"/>
      <top style="medium"/>
      <bottom style="medium"/>
    </border>
    <border>
      <left style="thin"/>
      <right>
        <color indexed="63"/>
      </right>
      <top style="thin"/>
      <bottom style="medium"/>
    </border>
    <border>
      <left style="thin"/>
      <right style="hair"/>
      <top style="double"/>
      <bottom style="hair"/>
    </border>
    <border>
      <left style="thin"/>
      <right style="hair"/>
      <top style="hair"/>
      <bottom style="hair"/>
    </border>
    <border>
      <left style="thin"/>
      <right style="hair"/>
      <top style="hair"/>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thin"/>
      <right style="hair"/>
      <top>
        <color indexed="63"/>
      </top>
      <bottom style="hair"/>
    </border>
    <border>
      <left style="hair"/>
      <right style="medium"/>
      <top>
        <color indexed="63"/>
      </top>
      <bottom style="hair"/>
    </border>
    <border>
      <left style="hair"/>
      <right>
        <color indexed="63"/>
      </right>
      <top>
        <color indexed="63"/>
      </top>
      <bottom style="hair"/>
    </border>
    <border>
      <left style="thin"/>
      <right style="hair"/>
      <top style="hair"/>
      <bottom style="double"/>
    </border>
    <border>
      <left style="hair"/>
      <right style="medium"/>
      <top style="hair"/>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24"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47"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52" fillId="4" borderId="0" applyNumberFormat="0" applyBorder="0" applyAlignment="0" applyProtection="0"/>
  </cellStyleXfs>
  <cellXfs count="35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quotePrefix="1">
      <alignment vertical="center"/>
    </xf>
    <xf numFmtId="0" fontId="5" fillId="0" borderId="0" xfId="0" applyFont="1" applyFill="1" applyBorder="1" applyAlignment="1">
      <alignment vertical="center"/>
    </xf>
    <xf numFmtId="183" fontId="4" fillId="0" borderId="10" xfId="0" applyNumberFormat="1" applyFont="1" applyBorder="1" applyAlignment="1">
      <alignment vertical="center"/>
    </xf>
    <xf numFmtId="0" fontId="0" fillId="0" borderId="10" xfId="0" applyBorder="1" applyAlignment="1">
      <alignment vertical="center"/>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2" fillId="0" borderId="0" xfId="0" applyFont="1" applyBorder="1" applyAlignment="1">
      <alignment horizontal="left" vertical="top" wrapText="1"/>
    </xf>
    <xf numFmtId="0" fontId="2" fillId="0" borderId="0" xfId="0" applyFont="1" applyAlignment="1">
      <alignment horizontal="center" vertical="center"/>
    </xf>
    <xf numFmtId="0" fontId="14" fillId="12" borderId="10" xfId="0" applyFont="1" applyFill="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center" vertical="center"/>
    </xf>
    <xf numFmtId="0" fontId="14" fillId="17" borderId="10" xfId="0" applyFont="1" applyFill="1" applyBorder="1" applyAlignment="1">
      <alignment horizontal="center" vertical="center"/>
    </xf>
    <xf numFmtId="0" fontId="20" fillId="24" borderId="10" xfId="0" applyFont="1" applyFill="1" applyBorder="1" applyAlignment="1">
      <alignment horizontal="center" vertical="center"/>
    </xf>
    <xf numFmtId="0" fontId="5" fillId="24" borderId="10" xfId="0" applyFont="1" applyFill="1" applyBorder="1" applyAlignment="1">
      <alignment vertical="center"/>
    </xf>
    <xf numFmtId="0" fontId="5" fillId="24" borderId="11" xfId="0" applyFont="1" applyFill="1" applyBorder="1" applyAlignment="1">
      <alignment horizontal="center" vertical="center"/>
    </xf>
    <xf numFmtId="0" fontId="5" fillId="24" borderId="12" xfId="0" applyFont="1" applyFill="1" applyBorder="1" applyAlignment="1">
      <alignment vertical="center"/>
    </xf>
    <xf numFmtId="49" fontId="5" fillId="24" borderId="10" xfId="0" applyNumberFormat="1" applyFont="1" applyFill="1" applyBorder="1" applyAlignment="1">
      <alignment vertical="center"/>
    </xf>
    <xf numFmtId="0" fontId="21" fillId="8" borderId="10" xfId="0" applyFont="1" applyFill="1" applyBorder="1" applyAlignment="1">
      <alignment horizontal="center" vertical="center"/>
    </xf>
    <xf numFmtId="0" fontId="21" fillId="8" borderId="10" xfId="0" applyFont="1" applyFill="1" applyBorder="1" applyAlignment="1">
      <alignment horizontal="center" vertical="center" shrinkToFit="1"/>
    </xf>
    <xf numFmtId="0" fontId="21" fillId="8" borderId="11" xfId="0" applyFont="1" applyFill="1" applyBorder="1" applyAlignment="1">
      <alignment horizontal="center" vertical="center"/>
    </xf>
    <xf numFmtId="0" fontId="4" fillId="0" borderId="10" xfId="0" applyFont="1" applyFill="1" applyBorder="1" applyAlignment="1" applyProtection="1">
      <alignment vertical="center"/>
      <protection locked="0"/>
    </xf>
    <xf numFmtId="0" fontId="5" fillId="23" borderId="10" xfId="0" applyFont="1" applyFill="1" applyBorder="1" applyAlignment="1" applyProtection="1">
      <alignment vertical="center"/>
      <protection hidden="1"/>
    </xf>
    <xf numFmtId="0" fontId="0" fillId="0" borderId="0" xfId="0" applyAlignment="1" applyProtection="1">
      <alignment vertical="center"/>
      <protection hidden="1"/>
    </xf>
    <xf numFmtId="0" fontId="15"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5" fillId="21" borderId="10" xfId="0" applyNumberFormat="1" applyFont="1" applyFill="1" applyBorder="1" applyAlignment="1">
      <alignment vertical="center"/>
    </xf>
    <xf numFmtId="0" fontId="14" fillId="17" borderId="10" xfId="0" applyFont="1" applyFill="1" applyBorder="1" applyAlignment="1">
      <alignment horizontal="center" vertical="center" shrinkToFit="1"/>
    </xf>
    <xf numFmtId="0" fontId="16" fillId="0" borderId="0" xfId="0" applyFont="1" applyAlignment="1" applyProtection="1">
      <alignment horizontal="left" vertical="center"/>
      <protection hidden="1"/>
    </xf>
    <xf numFmtId="0" fontId="2" fillId="0" borderId="0" xfId="0" applyFont="1" applyAlignment="1">
      <alignment horizontal="right" vertical="center"/>
    </xf>
    <xf numFmtId="0" fontId="17" fillId="0" borderId="0" xfId="0" applyFont="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2" fillId="0" borderId="19" xfId="0" applyFont="1" applyBorder="1" applyAlignment="1" applyProtection="1">
      <alignment horizontal="center" vertical="center"/>
      <protection hidden="1"/>
    </xf>
    <xf numFmtId="0" fontId="11" fillId="0" borderId="0" xfId="0" applyFont="1" applyAlignment="1">
      <alignment vertical="center"/>
    </xf>
    <xf numFmtId="0" fontId="17" fillId="0" borderId="0" xfId="0" applyFont="1" applyAlignment="1">
      <alignment vertical="center"/>
    </xf>
    <xf numFmtId="0" fontId="11" fillId="0" borderId="0" xfId="0" applyFont="1" applyAlignment="1">
      <alignment/>
    </xf>
    <xf numFmtId="0" fontId="11" fillId="0" borderId="0" xfId="0" applyFont="1" applyFill="1" applyAlignment="1">
      <alignment vertical="center"/>
    </xf>
    <xf numFmtId="0" fontId="11" fillId="0" borderId="0" xfId="0" applyFont="1" applyBorder="1" applyAlignment="1">
      <alignment horizontal="left" vertical="center" wrapText="1"/>
    </xf>
    <xf numFmtId="0" fontId="30" fillId="0" borderId="0" xfId="0" applyFont="1" applyAlignment="1">
      <alignment/>
    </xf>
    <xf numFmtId="0" fontId="3" fillId="0" borderId="10"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6" fillId="0" borderId="0" xfId="0" applyFont="1" applyBorder="1" applyAlignment="1" applyProtection="1">
      <alignment horizontal="center" vertical="top"/>
      <protection hidden="1"/>
    </xf>
    <xf numFmtId="0" fontId="36" fillId="0" borderId="0" xfId="0" applyFont="1" applyBorder="1" applyAlignment="1">
      <alignment horizontal="center" vertical="top"/>
    </xf>
    <xf numFmtId="187" fontId="5" fillId="23" borderId="10" xfId="49" applyNumberFormat="1" applyFont="1" applyFill="1" applyBorder="1" applyAlignment="1" applyProtection="1">
      <alignment vertical="center"/>
      <protection hidden="1"/>
    </xf>
    <xf numFmtId="0" fontId="11" fillId="0" borderId="20" xfId="0" applyFont="1" applyBorder="1" applyAlignment="1" applyProtection="1">
      <alignment horizontal="center"/>
      <protection hidden="1"/>
    </xf>
    <xf numFmtId="0" fontId="22" fillId="0" borderId="0" xfId="0" applyFont="1" applyAlignment="1" applyProtection="1">
      <alignment/>
      <protection hidden="1"/>
    </xf>
    <xf numFmtId="0" fontId="22" fillId="0" borderId="0" xfId="0" applyFont="1" applyAlignment="1">
      <alignment/>
    </xf>
    <xf numFmtId="0" fontId="21" fillId="4" borderId="10" xfId="0" applyFont="1" applyFill="1" applyBorder="1" applyAlignment="1" applyProtection="1">
      <alignment horizontal="center" vertical="center"/>
      <protection hidden="1"/>
    </xf>
    <xf numFmtId="0" fontId="21" fillId="4" borderId="1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indent="1"/>
      <protection hidden="1"/>
    </xf>
    <xf numFmtId="0" fontId="22" fillId="0" borderId="0" xfId="0" applyFont="1" applyFill="1" applyBorder="1" applyAlignment="1" applyProtection="1">
      <alignment horizontal="center" vertical="center"/>
      <protection hidden="1"/>
    </xf>
    <xf numFmtId="0" fontId="22" fillId="0" borderId="0" xfId="0" applyFont="1" applyBorder="1" applyAlignment="1" applyProtection="1">
      <alignment horizontal="right" vertical="center" indent="1"/>
      <protection hidden="1"/>
    </xf>
    <xf numFmtId="0" fontId="22"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vertical="center"/>
    </xf>
    <xf numFmtId="0" fontId="21" fillId="8" borderId="10" xfId="0" applyFont="1" applyFill="1" applyBorder="1" applyAlignment="1" applyProtection="1">
      <alignment horizontal="center" vertical="center" shrinkToFit="1"/>
      <protection hidden="1"/>
    </xf>
    <xf numFmtId="49" fontId="21" fillId="8" borderId="10" xfId="0" applyNumberFormat="1" applyFont="1" applyFill="1" applyBorder="1" applyAlignment="1" applyProtection="1">
      <alignment horizontal="center" vertical="center" shrinkToFit="1"/>
      <protection hidden="1"/>
    </xf>
    <xf numFmtId="0" fontId="21" fillId="21" borderId="10" xfId="0" applyFont="1" applyFill="1" applyBorder="1" applyAlignment="1" applyProtection="1">
      <alignment horizontal="center" vertical="center" shrinkToFit="1"/>
      <protection hidden="1"/>
    </xf>
    <xf numFmtId="49" fontId="21" fillId="21" borderId="10" xfId="0" applyNumberFormat="1" applyFont="1" applyFill="1" applyBorder="1" applyAlignment="1" applyProtection="1">
      <alignment horizontal="center" vertical="center" shrinkToFit="1"/>
      <protection hidden="1"/>
    </xf>
    <xf numFmtId="0" fontId="21" fillId="25" borderId="10" xfId="0" applyFont="1" applyFill="1" applyBorder="1" applyAlignment="1">
      <alignment horizontal="center" vertical="center"/>
    </xf>
    <xf numFmtId="0" fontId="20" fillId="23" borderId="10" xfId="0" applyFont="1" applyFill="1" applyBorder="1" applyAlignment="1" applyProtection="1">
      <alignment horizontal="center" vertical="center"/>
      <protection hidden="1"/>
    </xf>
    <xf numFmtId="0" fontId="5" fillId="23" borderId="10" xfId="0" applyFont="1" applyFill="1" applyBorder="1" applyAlignment="1" applyProtection="1">
      <alignment horizontal="center" vertical="center"/>
      <protection hidden="1"/>
    </xf>
    <xf numFmtId="49" fontId="5" fillId="23" borderId="10" xfId="0" applyNumberFormat="1" applyFont="1" applyFill="1" applyBorder="1" applyAlignment="1" applyProtection="1">
      <alignment horizontal="right" vertical="center"/>
      <protection hidden="1"/>
    </xf>
    <xf numFmtId="0" fontId="31" fillId="23" borderId="1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186" fontId="4" fillId="0" borderId="10" xfId="0" applyNumberFormat="1" applyFont="1" applyFill="1" applyBorder="1" applyAlignment="1" applyProtection="1">
      <alignment horizontal="right" vertical="center"/>
      <protection locked="0"/>
    </xf>
    <xf numFmtId="0" fontId="21" fillId="7" borderId="10" xfId="0" applyFont="1" applyFill="1" applyBorder="1" applyAlignment="1">
      <alignment horizontal="center" vertical="center" shrinkToFit="1"/>
    </xf>
    <xf numFmtId="49" fontId="21" fillId="7" borderId="10" xfId="0" applyNumberFormat="1" applyFont="1" applyFill="1" applyBorder="1" applyAlignment="1">
      <alignment horizontal="center" vertical="center" shrinkToFit="1"/>
    </xf>
    <xf numFmtId="0" fontId="21" fillId="5" borderId="10" xfId="0" applyFont="1" applyFill="1" applyBorder="1" applyAlignment="1">
      <alignment horizontal="center" vertical="center" shrinkToFit="1"/>
    </xf>
    <xf numFmtId="49" fontId="21" fillId="5" borderId="10" xfId="0" applyNumberFormat="1" applyFont="1" applyFill="1" applyBorder="1" applyAlignment="1">
      <alignment horizontal="center" vertical="center" shrinkToFit="1"/>
    </xf>
    <xf numFmtId="0" fontId="32"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center"/>
      <protection locked="0"/>
    </xf>
    <xf numFmtId="186" fontId="32" fillId="0" borderId="10" xfId="0" applyNumberFormat="1" applyFont="1" applyFill="1" applyBorder="1" applyAlignment="1" applyProtection="1">
      <alignment horizontal="right" vertical="center"/>
      <protection locked="0"/>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2" xfId="0" applyFont="1" applyFill="1" applyBorder="1" applyAlignment="1">
      <alignment vertical="center"/>
    </xf>
    <xf numFmtId="187" fontId="35" fillId="3" borderId="22" xfId="49" applyNumberFormat="1" applyFont="1" applyFill="1" applyBorder="1" applyAlignment="1">
      <alignment vertical="center"/>
    </xf>
    <xf numFmtId="0" fontId="34" fillId="3" borderId="23" xfId="0" applyFont="1" applyFill="1" applyBorder="1" applyAlignment="1">
      <alignment vertical="center"/>
    </xf>
    <xf numFmtId="0" fontId="34" fillId="3" borderId="24"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25" xfId="0" applyFont="1" applyFill="1" applyBorder="1" applyAlignment="1">
      <alignment vertical="center"/>
    </xf>
    <xf numFmtId="187" fontId="35" fillId="3" borderId="25" xfId="49" applyNumberFormat="1" applyFont="1" applyFill="1" applyBorder="1" applyAlignment="1">
      <alignment vertical="center"/>
    </xf>
    <xf numFmtId="0" fontId="34" fillId="3" borderId="26" xfId="0" applyFont="1" applyFill="1" applyBorder="1" applyAlignment="1">
      <alignment vertical="center"/>
    </xf>
    <xf numFmtId="0" fontId="34" fillId="3" borderId="27" xfId="0" applyFont="1" applyFill="1" applyBorder="1" applyAlignment="1">
      <alignment vertical="center"/>
    </xf>
    <xf numFmtId="0" fontId="21" fillId="21" borderId="10" xfId="0" applyFont="1" applyFill="1" applyBorder="1" applyAlignment="1">
      <alignment horizontal="center" vertical="center"/>
    </xf>
    <xf numFmtId="0" fontId="34" fillId="25" borderId="21" xfId="0" applyFont="1" applyFill="1" applyBorder="1" applyAlignment="1">
      <alignment horizontal="center" vertical="center"/>
    </xf>
    <xf numFmtId="176" fontId="34" fillId="25" borderId="22" xfId="0" applyNumberFormat="1" applyFont="1" applyFill="1" applyBorder="1" applyAlignment="1">
      <alignment vertical="center"/>
    </xf>
    <xf numFmtId="0" fontId="34" fillId="25" borderId="22" xfId="0" applyFont="1" applyFill="1" applyBorder="1" applyAlignment="1">
      <alignment horizontal="center" vertical="center"/>
    </xf>
    <xf numFmtId="0" fontId="34" fillId="25" borderId="22" xfId="0" applyFont="1" applyFill="1" applyBorder="1" applyAlignment="1">
      <alignment vertical="center"/>
    </xf>
    <xf numFmtId="187" fontId="34" fillId="25" borderId="22" xfId="49" applyNumberFormat="1" applyFont="1" applyFill="1" applyBorder="1" applyAlignment="1">
      <alignment horizontal="right" vertical="center"/>
    </xf>
    <xf numFmtId="0" fontId="34" fillId="25" borderId="23" xfId="0" applyFont="1" applyFill="1" applyBorder="1" applyAlignment="1">
      <alignment vertical="center"/>
    </xf>
    <xf numFmtId="0" fontId="34" fillId="25" borderId="24" xfId="0" applyFont="1" applyFill="1" applyBorder="1" applyAlignment="1">
      <alignment horizontal="center" vertical="center"/>
    </xf>
    <xf numFmtId="0" fontId="34" fillId="25" borderId="25" xfId="0" applyFont="1" applyFill="1" applyBorder="1" applyAlignment="1">
      <alignment horizontal="center" vertical="center"/>
    </xf>
    <xf numFmtId="0" fontId="34" fillId="25" borderId="25" xfId="0" applyFont="1" applyFill="1" applyBorder="1" applyAlignment="1">
      <alignment vertical="center"/>
    </xf>
    <xf numFmtId="187" fontId="34" fillId="25" borderId="25" xfId="49" applyNumberFormat="1" applyFont="1" applyFill="1" applyBorder="1" applyAlignment="1">
      <alignment horizontal="right" vertical="center"/>
    </xf>
    <xf numFmtId="0" fontId="34" fillId="25" borderId="26" xfId="0" applyFont="1" applyFill="1" applyBorder="1" applyAlignment="1">
      <alignment vertical="center"/>
    </xf>
    <xf numFmtId="0" fontId="34" fillId="25" borderId="27" xfId="0" applyFont="1" applyFill="1" applyBorder="1" applyAlignment="1">
      <alignment vertical="center"/>
    </xf>
    <xf numFmtId="187" fontId="34" fillId="25" borderId="28" xfId="49" applyNumberFormat="1" applyFont="1" applyFill="1" applyBorder="1" applyAlignment="1">
      <alignment horizontal="right" vertical="center"/>
    </xf>
    <xf numFmtId="187" fontId="35" fillId="3" borderId="28" xfId="49" applyNumberFormat="1" applyFont="1" applyFill="1" applyBorder="1" applyAlignment="1">
      <alignment vertical="center"/>
    </xf>
    <xf numFmtId="0" fontId="20" fillId="23" borderId="10" xfId="0" applyFont="1" applyFill="1" applyBorder="1" applyAlignment="1" applyProtection="1">
      <alignment horizontal="center" vertical="center"/>
      <protection/>
    </xf>
    <xf numFmtId="187" fontId="33" fillId="23" borderId="10" xfId="49" applyNumberFormat="1" applyFont="1" applyFill="1" applyBorder="1" applyAlignment="1" applyProtection="1">
      <alignment vertical="center"/>
      <protection hidden="1"/>
    </xf>
    <xf numFmtId="0" fontId="33" fillId="23" borderId="10" xfId="0" applyFont="1" applyFill="1" applyBorder="1" applyAlignment="1" applyProtection="1">
      <alignment vertical="center"/>
      <protection/>
    </xf>
    <xf numFmtId="0" fontId="33" fillId="23" borderId="10" xfId="0" applyFont="1" applyFill="1" applyBorder="1" applyAlignment="1" applyProtection="1">
      <alignment horizontal="center" vertical="center"/>
      <protection/>
    </xf>
    <xf numFmtId="49" fontId="33" fillId="23" borderId="10" xfId="0" applyNumberFormat="1" applyFont="1" applyFill="1" applyBorder="1" applyAlignment="1" applyProtection="1">
      <alignment horizontal="right" vertical="center"/>
      <protection/>
    </xf>
    <xf numFmtId="49" fontId="33" fillId="23" borderId="10" xfId="0" applyNumberFormat="1" applyFont="1" applyFill="1" applyBorder="1" applyAlignment="1" applyProtection="1">
      <alignment vertical="center"/>
      <protection/>
    </xf>
    <xf numFmtId="0" fontId="36" fillId="0" borderId="0"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36" fillId="0" borderId="0" xfId="0" applyFont="1" applyBorder="1" applyAlignment="1">
      <alignment horizontal="center" vertical="center"/>
    </xf>
    <xf numFmtId="0" fontId="22" fillId="0" borderId="0" xfId="0" applyFont="1" applyAlignment="1">
      <alignment horizontal="right" vertical="center"/>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2" fillId="25" borderId="10" xfId="0" applyFont="1" applyFill="1" applyBorder="1" applyAlignment="1">
      <alignment horizontal="center" vertical="center"/>
    </xf>
    <xf numFmtId="0" fontId="2" fillId="21" borderId="10" xfId="0" applyFont="1" applyFill="1" applyBorder="1" applyAlignment="1">
      <alignment horizontal="center" vertical="center"/>
    </xf>
    <xf numFmtId="0" fontId="11" fillId="21" borderId="0" xfId="0" applyFont="1" applyFill="1" applyAlignment="1">
      <alignment vertical="center"/>
    </xf>
    <xf numFmtId="0" fontId="17" fillId="21" borderId="0" xfId="0" applyFont="1" applyFill="1" applyAlignment="1">
      <alignment vertical="center"/>
    </xf>
    <xf numFmtId="0" fontId="11" fillId="21" borderId="0" xfId="0" applyFont="1" applyFill="1" applyAlignment="1">
      <alignment/>
    </xf>
    <xf numFmtId="0" fontId="17" fillId="0" borderId="0" xfId="0" applyFont="1" applyFill="1" applyAlignment="1">
      <alignment vertical="center"/>
    </xf>
    <xf numFmtId="0" fontId="11" fillId="0" borderId="0" xfId="0" applyFont="1" applyFill="1" applyAlignment="1">
      <alignment/>
    </xf>
    <xf numFmtId="0" fontId="53" fillId="21" borderId="32" xfId="0" applyFont="1" applyFill="1" applyBorder="1" applyAlignment="1">
      <alignment horizontal="distributed" vertical="center"/>
    </xf>
    <xf numFmtId="0" fontId="53" fillId="21" borderId="33" xfId="0" applyFont="1" applyFill="1" applyBorder="1" applyAlignment="1">
      <alignment horizontal="distributed" vertical="center"/>
    </xf>
    <xf numFmtId="0" fontId="53" fillId="21" borderId="34" xfId="0" applyFont="1" applyFill="1" applyBorder="1" applyAlignment="1">
      <alignment horizontal="distributed" vertical="center"/>
    </xf>
    <xf numFmtId="38" fontId="35" fillId="3" borderId="25" xfId="49" applyFont="1" applyFill="1" applyBorder="1" applyAlignment="1" applyProtection="1">
      <alignment horizontal="center" vertical="center"/>
      <protection hidden="1"/>
    </xf>
    <xf numFmtId="38" fontId="35" fillId="3" borderId="22" xfId="49" applyFont="1" applyFill="1" applyBorder="1" applyAlignment="1" applyProtection="1">
      <alignment horizontal="center" vertical="center"/>
      <protection hidden="1"/>
    </xf>
    <xf numFmtId="38" fontId="34" fillId="25" borderId="22" xfId="49" applyFont="1" applyFill="1" applyBorder="1" applyAlignment="1" applyProtection="1">
      <alignment horizontal="center" vertical="center"/>
      <protection hidden="1"/>
    </xf>
    <xf numFmtId="38" fontId="34" fillId="25" borderId="25" xfId="49" applyFont="1"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left" vertical="center" indent="1"/>
      <protection hidden="1"/>
    </xf>
    <xf numFmtId="0" fontId="22" fillId="0" borderId="36"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176" fontId="34" fillId="25" borderId="37" xfId="0" applyNumberFormat="1" applyFont="1" applyFill="1" applyBorder="1" applyAlignment="1" applyProtection="1">
      <alignment vertical="center"/>
      <protection hidden="1"/>
    </xf>
    <xf numFmtId="176" fontId="35" fillId="3" borderId="22" xfId="0" applyNumberFormat="1" applyFont="1" applyFill="1" applyBorder="1" applyAlignment="1">
      <alignment vertical="center"/>
    </xf>
    <xf numFmtId="176" fontId="35" fillId="3" borderId="37" xfId="0" applyNumberFormat="1" applyFont="1" applyFill="1" applyBorder="1" applyAlignment="1" applyProtection="1">
      <alignment vertical="center"/>
      <protection hidden="1"/>
    </xf>
    <xf numFmtId="0" fontId="55" fillId="0" borderId="0" xfId="0" applyFont="1" applyAlignment="1">
      <alignment/>
    </xf>
    <xf numFmtId="0" fontId="22"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12" fillId="0" borderId="0" xfId="0" applyFont="1" applyAlignment="1" applyProtection="1">
      <alignment vertical="top"/>
      <protection hidden="1"/>
    </xf>
    <xf numFmtId="0" fontId="17" fillId="21" borderId="0" xfId="0" applyFont="1" applyFill="1" applyAlignment="1" applyProtection="1">
      <alignment horizontal="center" vertical="center"/>
      <protection hidden="1"/>
    </xf>
    <xf numFmtId="0" fontId="17" fillId="0" borderId="0" xfId="0" applyFont="1" applyBorder="1" applyAlignment="1" applyProtection="1">
      <alignment horizontal="left" vertical="center" indent="1"/>
      <protection hidden="1"/>
    </xf>
    <xf numFmtId="0" fontId="17" fillId="0" borderId="10" xfId="0"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indent="2"/>
      <protection hidden="1"/>
    </xf>
    <xf numFmtId="0" fontId="22" fillId="0" borderId="38"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shrinkToFit="1"/>
      <protection locked="0"/>
    </xf>
    <xf numFmtId="0" fontId="22" fillId="0" borderId="40" xfId="0" applyFont="1" applyFill="1" applyBorder="1" applyAlignment="1" applyProtection="1">
      <alignment horizontal="right" vertical="center" indent="1" shrinkToFit="1"/>
      <protection locked="0"/>
    </xf>
    <xf numFmtId="0" fontId="22" fillId="0" borderId="38" xfId="0" applyFont="1" applyBorder="1" applyAlignment="1" applyProtection="1">
      <alignment horizontal="right" vertical="center" indent="1"/>
      <protection locked="0"/>
    </xf>
    <xf numFmtId="0" fontId="22" fillId="0" borderId="39" xfId="0" applyFont="1" applyBorder="1" applyAlignment="1" applyProtection="1">
      <alignment horizontal="right" vertical="center" indent="1" shrinkToFit="1"/>
      <protection locked="0"/>
    </xf>
    <xf numFmtId="0" fontId="22" fillId="0" borderId="39" xfId="0" applyFont="1" applyBorder="1" applyAlignment="1" applyProtection="1">
      <alignment horizontal="right" vertical="center" indent="1"/>
      <protection locked="0"/>
    </xf>
    <xf numFmtId="0" fontId="22" fillId="0" borderId="40" xfId="0" applyFont="1" applyBorder="1" applyAlignment="1" applyProtection="1">
      <alignment horizontal="right" vertical="center" indent="1"/>
      <protection locked="0"/>
    </xf>
    <xf numFmtId="0" fontId="32" fillId="0" borderId="0" xfId="0" applyFont="1" applyAlignment="1" applyProtection="1">
      <alignment vertical="center"/>
      <protection hidden="1"/>
    </xf>
    <xf numFmtId="0" fontId="60" fillId="21" borderId="0" xfId="0" applyFont="1" applyFill="1" applyAlignment="1">
      <alignment vertical="center"/>
    </xf>
    <xf numFmtId="0" fontId="61" fillId="21" borderId="0" xfId="0" applyFont="1" applyFill="1" applyAlignment="1">
      <alignment vertical="center"/>
    </xf>
    <xf numFmtId="0" fontId="61" fillId="21" borderId="0" xfId="0" applyFont="1" applyFill="1" applyBorder="1" applyAlignment="1">
      <alignment vertical="center" wrapText="1"/>
    </xf>
    <xf numFmtId="0" fontId="62" fillId="21" borderId="0" xfId="0" applyFont="1" applyFill="1" applyAlignment="1">
      <alignment vertical="center"/>
    </xf>
    <xf numFmtId="0" fontId="62"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21" borderId="0" xfId="0" applyFont="1" applyFill="1" applyAlignment="1">
      <alignment/>
    </xf>
    <xf numFmtId="0" fontId="21" fillId="10" borderId="12" xfId="0" applyFont="1" applyFill="1" applyBorder="1" applyAlignment="1">
      <alignment horizontal="center" vertical="center" shrinkToFit="1"/>
    </xf>
    <xf numFmtId="49" fontId="21" fillId="10" borderId="10" xfId="0" applyNumberFormat="1" applyFont="1" applyFill="1" applyBorder="1" applyAlignment="1">
      <alignment horizontal="center" vertical="center" shrinkToFit="1"/>
    </xf>
    <xf numFmtId="0" fontId="21" fillId="26" borderId="12" xfId="0" applyFont="1" applyFill="1" applyBorder="1" applyAlignment="1">
      <alignment horizontal="center" vertical="center" shrinkToFit="1"/>
    </xf>
    <xf numFmtId="49" fontId="21" fillId="26" borderId="10" xfId="0" applyNumberFormat="1" applyFont="1" applyFill="1" applyBorder="1" applyAlignment="1">
      <alignment horizontal="center" vertical="center" shrinkToFit="1"/>
    </xf>
    <xf numFmtId="0" fontId="21" fillId="27" borderId="12" xfId="0" applyFont="1" applyFill="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horizontal="left" inden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2" fillId="21" borderId="0" xfId="0" applyFont="1" applyFill="1" applyAlignment="1">
      <alignment vertical="center"/>
    </xf>
    <xf numFmtId="0" fontId="22" fillId="21" borderId="0" xfId="0" applyFont="1" applyFill="1" applyAlignment="1">
      <alignment/>
    </xf>
    <xf numFmtId="0" fontId="0" fillId="21" borderId="0" xfId="0" applyFont="1" applyFill="1" applyAlignment="1">
      <alignment vertical="center"/>
    </xf>
    <xf numFmtId="0" fontId="0" fillId="0" borderId="0" xfId="0" applyFont="1" applyAlignment="1">
      <alignment vertical="center"/>
    </xf>
    <xf numFmtId="0" fontId="37" fillId="21" borderId="0" xfId="0" applyFont="1" applyFill="1" applyAlignment="1">
      <alignment/>
    </xf>
    <xf numFmtId="0" fontId="37" fillId="21" borderId="0" xfId="0" applyFont="1" applyFill="1" applyAlignment="1">
      <alignment vertical="top"/>
    </xf>
    <xf numFmtId="0" fontId="22" fillId="0" borderId="0" xfId="0" applyFont="1" applyAlignment="1">
      <alignment vertical="center"/>
    </xf>
    <xf numFmtId="0" fontId="38" fillId="21" borderId="0" xfId="0" applyFont="1" applyFill="1" applyAlignment="1">
      <alignment horizontal="left" indent="1"/>
    </xf>
    <xf numFmtId="0" fontId="22" fillId="0" borderId="0" xfId="0" applyFont="1" applyFill="1" applyAlignment="1">
      <alignment vertical="center"/>
    </xf>
    <xf numFmtId="0" fontId="46" fillId="0" borderId="0" xfId="0" applyFont="1" applyAlignment="1">
      <alignment vertical="center"/>
    </xf>
    <xf numFmtId="0" fontId="38" fillId="21" borderId="0" xfId="0" applyFont="1" applyFill="1" applyAlignment="1">
      <alignment vertical="center"/>
    </xf>
    <xf numFmtId="0" fontId="38" fillId="21" borderId="0" xfId="0" applyFont="1" applyFill="1" applyAlignment="1">
      <alignment horizontal="left"/>
    </xf>
    <xf numFmtId="0" fontId="38" fillId="21" borderId="0" xfId="0" applyFont="1" applyFill="1" applyAlignment="1">
      <alignment/>
    </xf>
    <xf numFmtId="0" fontId="2" fillId="21" borderId="0" xfId="0" applyFont="1" applyFill="1" applyAlignment="1">
      <alignment/>
    </xf>
    <xf numFmtId="0" fontId="4" fillId="21" borderId="0" xfId="0" applyFont="1" applyFill="1" applyAlignment="1">
      <alignment vertical="center"/>
    </xf>
    <xf numFmtId="0" fontId="38" fillId="21" borderId="0" xfId="0" applyFont="1" applyFill="1" applyAlignment="1">
      <alignment vertical="center"/>
    </xf>
    <xf numFmtId="0" fontId="0" fillId="0" borderId="0" xfId="0" applyFont="1" applyAlignment="1" applyProtection="1">
      <alignment vertical="center"/>
      <protection hidden="1"/>
    </xf>
    <xf numFmtId="0" fontId="68" fillId="0" borderId="0" xfId="0" applyFont="1" applyAlignment="1" applyProtection="1">
      <alignment horizontal="left" vertical="center" indent="2"/>
      <protection hidden="1"/>
    </xf>
    <xf numFmtId="0" fontId="38" fillId="0" borderId="0" xfId="0" applyFont="1" applyAlignment="1" applyProtection="1">
      <alignment horizontal="left" vertical="center" indent="1"/>
      <protection hidden="1"/>
    </xf>
    <xf numFmtId="0" fontId="22" fillId="8" borderId="41" xfId="0" applyFont="1" applyFill="1" applyBorder="1" applyAlignment="1" applyProtection="1">
      <alignment vertical="center"/>
      <protection hidden="1"/>
    </xf>
    <xf numFmtId="0" fontId="22" fillId="8" borderId="42" xfId="0" applyFont="1" applyFill="1" applyBorder="1" applyAlignment="1" applyProtection="1">
      <alignment horizontal="center" vertical="center"/>
      <protection hidden="1"/>
    </xf>
    <xf numFmtId="0" fontId="22" fillId="8" borderId="10" xfId="0" applyFont="1" applyFill="1" applyBorder="1" applyAlignment="1" applyProtection="1">
      <alignment horizontal="center" vertical="center"/>
      <protection hidden="1"/>
    </xf>
    <xf numFmtId="0" fontId="57" fillId="8" borderId="42" xfId="0" applyFont="1" applyFill="1" applyBorder="1" applyAlignment="1" applyProtection="1">
      <alignment horizontal="center" vertical="center"/>
      <protection hidden="1"/>
    </xf>
    <xf numFmtId="0" fontId="57" fillId="8" borderId="10" xfId="0" applyFont="1" applyFill="1" applyBorder="1" applyAlignment="1" applyProtection="1">
      <alignment horizontal="center" vertical="center"/>
      <protection hidden="1"/>
    </xf>
    <xf numFmtId="0" fontId="22" fillId="8" borderId="43" xfId="0" applyFont="1" applyFill="1" applyBorder="1" applyAlignment="1" applyProtection="1">
      <alignment vertical="center"/>
      <protection hidden="1"/>
    </xf>
    <xf numFmtId="0" fontId="22" fillId="3" borderId="41" xfId="0" applyFont="1" applyFill="1" applyBorder="1" applyAlignment="1" applyProtection="1">
      <alignment vertical="center"/>
      <protection hidden="1"/>
    </xf>
    <xf numFmtId="0" fontId="22" fillId="3" borderId="42"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22" fillId="3" borderId="44" xfId="0" applyFont="1" applyFill="1" applyBorder="1" applyAlignment="1" applyProtection="1">
      <alignment vertical="center"/>
      <protection hidden="1"/>
    </xf>
    <xf numFmtId="0" fontId="22" fillId="3" borderId="43" xfId="0" applyFont="1" applyFill="1" applyBorder="1" applyAlignment="1" applyProtection="1">
      <alignment vertical="center"/>
      <protection hidden="1"/>
    </xf>
    <xf numFmtId="0" fontId="0" fillId="0" borderId="45" xfId="0" applyBorder="1" applyAlignment="1" applyProtection="1">
      <alignment vertical="center"/>
      <protection hidden="1"/>
    </xf>
    <xf numFmtId="0" fontId="0" fillId="0" borderId="0" xfId="0" applyBorder="1" applyAlignment="1" applyProtection="1">
      <alignment vertical="center"/>
      <protection hidden="1"/>
    </xf>
    <xf numFmtId="0" fontId="46" fillId="0" borderId="0" xfId="0" applyFont="1" applyAlignment="1" applyProtection="1">
      <alignment horizontal="left" vertical="center" indent="1"/>
      <protection hidden="1"/>
    </xf>
    <xf numFmtId="0" fontId="17" fillId="0" borderId="0" xfId="0" applyFont="1" applyAlignment="1" applyProtection="1">
      <alignment vertical="center"/>
      <protection hidden="1"/>
    </xf>
    <xf numFmtId="0" fontId="59" fillId="0" borderId="0" xfId="0" applyFont="1" applyAlignment="1" applyProtection="1">
      <alignment horizontal="distributed" vertical="top"/>
      <protection hidden="1"/>
    </xf>
    <xf numFmtId="0" fontId="59" fillId="0" borderId="0" xfId="0" applyFont="1" applyAlignment="1" applyProtection="1">
      <alignment vertical="top"/>
      <protection hidden="1"/>
    </xf>
    <xf numFmtId="0" fontId="17" fillId="0" borderId="0" xfId="0" applyFont="1" applyAlignment="1" applyProtection="1">
      <alignment vertical="top"/>
      <protection hidden="1"/>
    </xf>
    <xf numFmtId="0" fontId="0" fillId="0" borderId="10" xfId="0" applyBorder="1" applyAlignment="1" applyProtection="1">
      <alignment vertical="center"/>
      <protection hidden="1"/>
    </xf>
    <xf numFmtId="0" fontId="12" fillId="0" borderId="10" xfId="0" applyFont="1" applyBorder="1" applyAlignment="1" applyProtection="1">
      <alignment vertical="center"/>
      <protection hidden="1"/>
    </xf>
    <xf numFmtId="0" fontId="0" fillId="0" borderId="43" xfId="0" applyBorder="1" applyAlignment="1" applyProtection="1">
      <alignment vertical="center"/>
      <protection hidden="1"/>
    </xf>
    <xf numFmtId="0" fontId="0" fillId="0" borderId="46" xfId="0" applyBorder="1" applyAlignment="1" applyProtection="1">
      <alignment vertical="center"/>
      <protection hidden="1"/>
    </xf>
    <xf numFmtId="0" fontId="12" fillId="0" borderId="46" xfId="0" applyFont="1" applyBorder="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0" fillId="0" borderId="42" xfId="0" applyBorder="1" applyAlignment="1" applyProtection="1">
      <alignment vertical="center"/>
      <protection hidden="1"/>
    </xf>
    <xf numFmtId="0" fontId="12" fillId="0" borderId="42" xfId="0" applyFont="1" applyBorder="1" applyAlignment="1" applyProtection="1">
      <alignment vertical="center"/>
      <protection hidden="1"/>
    </xf>
    <xf numFmtId="0" fontId="0" fillId="0" borderId="51" xfId="0" applyBorder="1" applyAlignment="1" applyProtection="1">
      <alignment vertical="center"/>
      <protection hidden="1"/>
    </xf>
    <xf numFmtId="176" fontId="2" fillId="0" borderId="10" xfId="0" applyNumberFormat="1" applyFont="1" applyFill="1" applyBorder="1" applyAlignment="1" applyProtection="1">
      <alignment horizontal="right" vertical="center"/>
      <protection hidden="1"/>
    </xf>
    <xf numFmtId="176" fontId="2" fillId="0" borderId="10" xfId="0" applyNumberFormat="1" applyFont="1" applyFill="1" applyBorder="1" applyAlignment="1" applyProtection="1">
      <alignment horizontal="left" vertical="center" indent="1"/>
      <protection hidden="1"/>
    </xf>
    <xf numFmtId="176" fontId="2" fillId="0" borderId="10" xfId="0" applyNumberFormat="1" applyFont="1" applyFill="1" applyBorder="1" applyAlignment="1" applyProtection="1">
      <alignment horizontal="center" vertical="center"/>
      <protection hidden="1"/>
    </xf>
    <xf numFmtId="176" fontId="3" fillId="0" borderId="10" xfId="0" applyNumberFormat="1" applyFont="1" applyFill="1" applyBorder="1" applyAlignment="1" applyProtection="1">
      <alignment horizontal="right" vertical="center"/>
      <protection hidden="1"/>
    </xf>
    <xf numFmtId="176" fontId="3" fillId="0" borderId="10" xfId="0" applyNumberFormat="1" applyFont="1" applyFill="1" applyBorder="1" applyAlignment="1" applyProtection="1">
      <alignment horizontal="left" vertical="center" indent="1"/>
      <protection hidden="1"/>
    </xf>
    <xf numFmtId="176" fontId="3" fillId="0" borderId="10" xfId="0" applyNumberFormat="1" applyFont="1" applyFill="1" applyBorder="1" applyAlignment="1" applyProtection="1">
      <alignment horizontal="center" vertical="center"/>
      <protection hidden="1"/>
    </xf>
    <xf numFmtId="0" fontId="38" fillId="0" borderId="10" xfId="0" applyFont="1" applyFill="1" applyBorder="1" applyAlignment="1" applyProtection="1">
      <alignment horizontal="left" vertical="center" indent="1"/>
      <protection hidden="1"/>
    </xf>
    <xf numFmtId="0" fontId="38" fillId="0" borderId="42" xfId="0" applyFont="1" applyFill="1" applyBorder="1" applyAlignment="1" applyProtection="1">
      <alignment horizontal="left" vertical="center" indent="1"/>
      <protection hidden="1"/>
    </xf>
    <xf numFmtId="0" fontId="57" fillId="0" borderId="42" xfId="0" applyFont="1" applyFill="1" applyBorder="1" applyAlignment="1" applyProtection="1">
      <alignment horizontal="left" vertical="center" indent="1"/>
      <protection hidden="1"/>
    </xf>
    <xf numFmtId="0" fontId="57" fillId="0" borderId="10" xfId="0" applyFont="1" applyFill="1" applyBorder="1" applyAlignment="1" applyProtection="1">
      <alignment horizontal="left" vertical="center" indent="1"/>
      <protection hidden="1"/>
    </xf>
    <xf numFmtId="0" fontId="4" fillId="21" borderId="10" xfId="0" applyNumberFormat="1" applyFont="1" applyFill="1" applyBorder="1" applyAlignment="1" applyProtection="1">
      <alignment horizontal="center" vertical="center"/>
      <protection hidden="1" locked="0"/>
    </xf>
    <xf numFmtId="0" fontId="32" fillId="21" borderId="10" xfId="0" applyNumberFormat="1" applyFont="1" applyFill="1" applyBorder="1" applyAlignment="1" applyProtection="1">
      <alignment horizontal="center" vertical="center"/>
      <protection hidden="1" locked="0"/>
    </xf>
    <xf numFmtId="0" fontId="38" fillId="21" borderId="0" xfId="0" applyFont="1" applyFill="1" applyAlignment="1" applyProtection="1">
      <alignment vertical="center"/>
      <protection hidden="1"/>
    </xf>
    <xf numFmtId="0" fontId="0" fillId="21" borderId="52" xfId="0" applyFill="1" applyBorder="1" applyAlignment="1" applyProtection="1">
      <alignment horizontal="center" vertical="center"/>
      <protection hidden="1"/>
    </xf>
    <xf numFmtId="0" fontId="0" fillId="21" borderId="53" xfId="0" applyFill="1" applyBorder="1" applyAlignment="1" applyProtection="1">
      <alignment vertical="center"/>
      <protection hidden="1"/>
    </xf>
    <xf numFmtId="0" fontId="0" fillId="21" borderId="54" xfId="0" applyFill="1" applyBorder="1" applyAlignment="1" applyProtection="1">
      <alignment vertical="center"/>
      <protection hidden="1"/>
    </xf>
    <xf numFmtId="0" fontId="12" fillId="21" borderId="54" xfId="0" applyFont="1" applyFill="1" applyBorder="1" applyAlignment="1" applyProtection="1">
      <alignment vertical="center"/>
      <protection hidden="1"/>
    </xf>
    <xf numFmtId="0" fontId="0" fillId="21" borderId="55" xfId="0" applyFill="1" applyBorder="1" applyAlignment="1" applyProtection="1">
      <alignment vertical="center"/>
      <protection hidden="1"/>
    </xf>
    <xf numFmtId="0" fontId="0" fillId="21" borderId="56" xfId="0" applyFill="1" applyBorder="1" applyAlignment="1" applyProtection="1">
      <alignment vertical="center"/>
      <protection hidden="1"/>
    </xf>
    <xf numFmtId="0" fontId="0" fillId="21" borderId="57" xfId="0" applyFill="1" applyBorder="1" applyAlignment="1" applyProtection="1">
      <alignment vertical="center"/>
      <protection hidden="1"/>
    </xf>
    <xf numFmtId="0" fontId="23" fillId="0" borderId="0" xfId="0" applyFont="1" applyBorder="1" applyAlignment="1">
      <alignment horizontal="left" vertical="center" wrapText="1" indent="2"/>
    </xf>
    <xf numFmtId="0" fontId="23" fillId="0" borderId="58" xfId="0" applyFont="1" applyBorder="1" applyAlignment="1">
      <alignment horizontal="left" vertical="center" wrapText="1" indent="2"/>
    </xf>
    <xf numFmtId="0" fontId="17"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2" fillId="0" borderId="59" xfId="0" applyFont="1" applyFill="1" applyBorder="1" applyAlignment="1" applyProtection="1">
      <alignment horizontal="right" vertical="center" indent="1"/>
      <protection locked="0"/>
    </xf>
    <xf numFmtId="0" fontId="22" fillId="0" borderId="60" xfId="0" applyFont="1" applyBorder="1" applyAlignment="1" applyProtection="1">
      <alignment horizontal="center" vertical="center"/>
      <protection hidden="1"/>
    </xf>
    <xf numFmtId="0" fontId="22" fillId="0" borderId="59" xfId="0" applyFont="1" applyFill="1" applyBorder="1" applyAlignment="1" applyProtection="1">
      <alignment horizontal="right" vertical="center" indent="1" shrinkToFit="1"/>
      <protection locked="0"/>
    </xf>
    <xf numFmtId="0" fontId="22" fillId="0" borderId="61" xfId="0" applyFont="1" applyFill="1" applyBorder="1" applyAlignment="1" applyProtection="1">
      <alignment horizontal="center" vertical="center"/>
      <protection hidden="1"/>
    </xf>
    <xf numFmtId="0" fontId="22" fillId="0" borderId="62" xfId="0" applyFont="1" applyBorder="1" applyAlignment="1" applyProtection="1">
      <alignment horizontal="right" vertical="center" indent="1"/>
      <protection locked="0"/>
    </xf>
    <xf numFmtId="0" fontId="22" fillId="0" borderId="63" xfId="0" applyFont="1" applyBorder="1" applyAlignment="1" applyProtection="1">
      <alignment horizontal="center" vertical="center"/>
      <protection hidden="1"/>
    </xf>
    <xf numFmtId="0" fontId="22" fillId="0" borderId="62" xfId="0" applyFont="1" applyFill="1" applyBorder="1" applyAlignment="1" applyProtection="1">
      <alignment horizontal="right" vertical="center" indent="1" shrinkToFit="1"/>
      <protection locked="0"/>
    </xf>
    <xf numFmtId="0" fontId="22" fillId="0" borderId="62" xfId="0" applyFont="1" applyFill="1" applyBorder="1" applyAlignment="1" applyProtection="1">
      <alignment horizontal="right" vertical="center" indent="1"/>
      <protection locked="0"/>
    </xf>
    <xf numFmtId="0" fontId="22" fillId="0" borderId="63" xfId="0" applyFont="1" applyFill="1" applyBorder="1" applyAlignment="1" applyProtection="1">
      <alignment horizontal="center" vertical="center"/>
      <protection hidden="1"/>
    </xf>
    <xf numFmtId="0" fontId="29" fillId="24" borderId="0" xfId="0" applyFont="1" applyFill="1" applyBorder="1" applyAlignment="1">
      <alignment horizontal="left" vertical="top" wrapText="1"/>
    </xf>
    <xf numFmtId="0" fontId="23" fillId="0" borderId="64" xfId="0" applyFont="1" applyBorder="1" applyAlignment="1">
      <alignment horizontal="left" vertical="center" wrapText="1" indent="2"/>
    </xf>
    <xf numFmtId="0" fontId="23" fillId="0" borderId="65" xfId="0" applyFont="1" applyBorder="1" applyAlignment="1">
      <alignment horizontal="left" vertical="center" wrapText="1" indent="2"/>
    </xf>
    <xf numFmtId="0" fontId="23" fillId="0" borderId="66" xfId="0" applyFont="1" applyBorder="1" applyAlignment="1">
      <alignment horizontal="left" vertical="center" wrapText="1" indent="2"/>
    </xf>
    <xf numFmtId="0" fontId="23" fillId="0" borderId="67" xfId="0" applyFont="1" applyBorder="1" applyAlignment="1">
      <alignment horizontal="left" vertical="center" wrapText="1" indent="2"/>
    </xf>
    <xf numFmtId="0" fontId="23" fillId="0" borderId="68" xfId="0" applyFont="1" applyBorder="1" applyAlignment="1">
      <alignment horizontal="left" vertical="center" wrapText="1" indent="2"/>
    </xf>
    <xf numFmtId="0" fontId="23" fillId="0" borderId="28" xfId="0" applyFont="1" applyBorder="1" applyAlignment="1">
      <alignment horizontal="left" vertical="center" wrapText="1" indent="2"/>
    </xf>
    <xf numFmtId="0" fontId="23" fillId="0" borderId="27" xfId="0" applyFont="1" applyBorder="1" applyAlignment="1">
      <alignment horizontal="left" vertical="center" wrapText="1" indent="2"/>
    </xf>
    <xf numFmtId="0" fontId="53" fillId="21" borderId="33" xfId="0" applyFont="1" applyFill="1" applyBorder="1" applyAlignment="1">
      <alignment horizontal="distributed" vertical="center"/>
    </xf>
    <xf numFmtId="0" fontId="11" fillId="0" borderId="0" xfId="0" applyFont="1" applyBorder="1" applyAlignment="1">
      <alignment horizontal="left" vertical="center" wrapText="1"/>
    </xf>
    <xf numFmtId="0" fontId="0" fillId="21" borderId="69" xfId="0" applyFill="1" applyBorder="1" applyAlignment="1" applyProtection="1">
      <alignment horizontal="center" vertical="center"/>
      <protection hidden="1"/>
    </xf>
    <xf numFmtId="0" fontId="0" fillId="21" borderId="70" xfId="0" applyFill="1" applyBorder="1" applyAlignment="1" applyProtection="1">
      <alignment horizontal="center" vertical="center"/>
      <protection hidden="1"/>
    </xf>
    <xf numFmtId="0" fontId="0" fillId="21" borderId="71" xfId="0" applyFill="1" applyBorder="1" applyAlignment="1" applyProtection="1">
      <alignment horizontal="center" vertical="center"/>
      <protection hidden="1"/>
    </xf>
    <xf numFmtId="0" fontId="17" fillId="21" borderId="0" xfId="0" applyFont="1" applyFill="1" applyAlignment="1" applyProtection="1">
      <alignment horizontal="center" vertical="center"/>
      <protection hidden="1"/>
    </xf>
    <xf numFmtId="0" fontId="17" fillId="0" borderId="20" xfId="0" applyFont="1" applyBorder="1" applyAlignment="1" applyProtection="1">
      <alignment horizontal="left" vertical="center" indent="1"/>
      <protection locked="0"/>
    </xf>
    <xf numFmtId="0" fontId="32" fillId="0" borderId="0" xfId="0" applyFont="1" applyAlignment="1" applyProtection="1">
      <alignment vertical="top"/>
      <protection hidden="1"/>
    </xf>
    <xf numFmtId="0" fontId="18" fillId="0" borderId="20" xfId="0" applyFont="1" applyBorder="1" applyAlignment="1" applyProtection="1">
      <alignment horizontal="left" vertical="center" indent="1"/>
      <protection locked="0"/>
    </xf>
    <xf numFmtId="0" fontId="0" fillId="0" borderId="72" xfId="0" applyFill="1" applyBorder="1" applyAlignment="1" applyProtection="1">
      <alignment horizontal="center" vertical="center"/>
      <protection hidden="1"/>
    </xf>
    <xf numFmtId="0" fontId="0" fillId="0" borderId="73" xfId="0" applyFill="1" applyBorder="1" applyAlignment="1" applyProtection="1">
      <alignment horizontal="center" vertical="center"/>
      <protection hidden="1"/>
    </xf>
    <xf numFmtId="0" fontId="15" fillId="0" borderId="0"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indent="1"/>
      <protection hidden="1"/>
    </xf>
    <xf numFmtId="0" fontId="17" fillId="0" borderId="74" xfId="0" applyFont="1" applyBorder="1" applyAlignment="1" applyProtection="1">
      <alignment horizontal="left" vertical="center" indent="1"/>
      <protection locked="0"/>
    </xf>
    <xf numFmtId="0" fontId="59" fillId="21" borderId="0" xfId="0" applyFont="1" applyFill="1" applyAlignment="1" applyProtection="1">
      <alignment horizontal="right" vertical="center"/>
      <protection hidden="1"/>
    </xf>
    <xf numFmtId="0" fontId="34" fillId="25" borderId="32" xfId="0" applyFont="1" applyFill="1" applyBorder="1" applyAlignment="1">
      <alignment horizontal="center" vertical="center"/>
    </xf>
    <xf numFmtId="0" fontId="34" fillId="25" borderId="33" xfId="0" applyFont="1" applyFill="1" applyBorder="1" applyAlignment="1">
      <alignment horizontal="center" vertical="center"/>
    </xf>
    <xf numFmtId="0" fontId="35" fillId="0" borderId="0" xfId="0" applyFont="1" applyBorder="1" applyAlignment="1">
      <alignment horizontal="right" vertical="center"/>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2" fillId="8" borderId="10" xfId="0" applyFont="1" applyFill="1" applyBorder="1" applyAlignment="1" applyProtection="1">
      <alignment horizontal="center" vertical="center"/>
      <protection hidden="1"/>
    </xf>
    <xf numFmtId="0" fontId="2" fillId="21" borderId="10" xfId="0" applyFont="1" applyFill="1" applyBorder="1" applyAlignment="1" applyProtection="1">
      <alignment horizontal="center" vertical="center"/>
      <protection hidden="1"/>
    </xf>
    <xf numFmtId="0" fontId="11" fillId="0" borderId="3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37" fillId="0" borderId="65" xfId="0" applyFont="1" applyBorder="1" applyAlignment="1" applyProtection="1">
      <alignment horizontal="center" vertical="top"/>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7" fillId="0" borderId="32"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10" fillId="0" borderId="32" xfId="0" applyFont="1" applyBorder="1" applyAlignment="1" applyProtection="1">
      <alignment horizontal="left" vertical="center" indent="1"/>
      <protection hidden="1"/>
    </xf>
    <xf numFmtId="0" fontId="10" fillId="0" borderId="33" xfId="0" applyFont="1" applyBorder="1" applyAlignment="1" applyProtection="1">
      <alignment horizontal="left" vertical="center" indent="1"/>
      <protection hidden="1"/>
    </xf>
    <xf numFmtId="0" fontId="10" fillId="0" borderId="34" xfId="0" applyFont="1" applyBorder="1" applyAlignment="1" applyProtection="1">
      <alignment horizontal="left" vertical="center" indent="1"/>
      <protection hidden="1"/>
    </xf>
    <xf numFmtId="0" fontId="28" fillId="28" borderId="0" xfId="0" applyFont="1" applyFill="1" applyAlignment="1" applyProtection="1">
      <alignment horizontal="center" vertical="center"/>
      <protection hidden="1"/>
    </xf>
    <xf numFmtId="0" fontId="22" fillId="0" borderId="0" xfId="0" applyFont="1" applyAlignment="1">
      <alignment horizontal="center" vertical="center"/>
    </xf>
    <xf numFmtId="0" fontId="28" fillId="17" borderId="0" xfId="0" applyFont="1" applyFill="1" applyAlignment="1">
      <alignment horizontal="center" vertical="center"/>
    </xf>
    <xf numFmtId="0" fontId="2" fillId="7" borderId="10"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34" fillId="3" borderId="32" xfId="0" applyFont="1" applyFill="1" applyBorder="1" applyAlignment="1">
      <alignment horizontal="center" vertical="center"/>
    </xf>
    <xf numFmtId="0" fontId="34" fillId="3" borderId="33" xfId="0" applyFont="1" applyFill="1" applyBorder="1" applyAlignment="1">
      <alignment horizontal="center" vertical="center"/>
    </xf>
    <xf numFmtId="0" fontId="22" fillId="0" borderId="0" xfId="0" applyFont="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6" fillId="0" borderId="32" xfId="0" applyFont="1" applyBorder="1" applyAlignment="1" applyProtection="1">
      <alignment horizontal="left" vertical="center" indent="1"/>
      <protection hidden="1"/>
    </xf>
    <xf numFmtId="0" fontId="66" fillId="0" borderId="33" xfId="0" applyFont="1" applyBorder="1" applyAlignment="1" applyProtection="1">
      <alignment horizontal="left" vertical="center" indent="1"/>
      <protection hidden="1"/>
    </xf>
    <xf numFmtId="0" fontId="66" fillId="0" borderId="34" xfId="0" applyFont="1" applyBorder="1" applyAlignment="1" applyProtection="1">
      <alignment horizontal="left" vertical="center" indent="1"/>
      <protection hidden="1"/>
    </xf>
    <xf numFmtId="0" fontId="11" fillId="0" borderId="32" xfId="0" applyFont="1" applyBorder="1" applyAlignment="1">
      <alignment horizontal="left" vertical="center" indent="1"/>
    </xf>
    <xf numFmtId="0" fontId="11" fillId="0" borderId="34" xfId="0" applyFont="1" applyBorder="1" applyAlignment="1">
      <alignment horizontal="left" vertical="center" indent="1"/>
    </xf>
    <xf numFmtId="0" fontId="37" fillId="0" borderId="65" xfId="0" applyFont="1" applyBorder="1" applyAlignment="1">
      <alignment horizontal="center" vertical="top"/>
    </xf>
    <xf numFmtId="0" fontId="18" fillId="8" borderId="44" xfId="0" applyFont="1" applyFill="1" applyBorder="1" applyAlignment="1" applyProtection="1">
      <alignment vertical="center" textRotation="255"/>
      <protection hidden="1"/>
    </xf>
    <xf numFmtId="0" fontId="18" fillId="3" borderId="44" xfId="0" applyFont="1" applyFill="1" applyBorder="1" applyAlignment="1" applyProtection="1">
      <alignment vertical="center" textRotation="255"/>
      <protection hidden="1"/>
    </xf>
    <xf numFmtId="0" fontId="11" fillId="0" borderId="0" xfId="0" applyFont="1" applyAlignment="1" applyProtection="1">
      <alignment horizontal="left" vertical="center"/>
      <protection hidden="1"/>
    </xf>
    <xf numFmtId="0" fontId="10" fillId="0" borderId="20" xfId="0" applyFont="1" applyBorder="1" applyAlignment="1" applyProtection="1">
      <alignment horizontal="left" indent="1"/>
      <protection hidden="1"/>
    </xf>
    <xf numFmtId="0" fontId="11" fillId="0" borderId="75" xfId="0" applyFont="1" applyFill="1" applyBorder="1" applyAlignment="1" applyProtection="1">
      <alignment horizontal="center" vertical="center"/>
      <protection hidden="1"/>
    </xf>
    <xf numFmtId="0" fontId="11" fillId="0" borderId="58" xfId="0" applyFont="1" applyFill="1" applyBorder="1" applyAlignment="1" applyProtection="1">
      <alignment horizontal="center" vertical="center"/>
      <protection hidden="1"/>
    </xf>
    <xf numFmtId="0" fontId="11" fillId="0" borderId="68" xfId="0" applyFont="1" applyFill="1" applyBorder="1" applyAlignment="1" applyProtection="1">
      <alignment horizontal="center" vertical="center"/>
      <protection hidden="1"/>
    </xf>
    <xf numFmtId="0" fontId="18" fillId="21" borderId="0" xfId="0" applyFont="1" applyFill="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C0C0C0"/>
        </patternFill>
      </fill>
      <border/>
    </dxf>
    <dxf>
      <font>
        <color rgb="FFFFFFFF"/>
      </font>
      <border/>
    </dxf>
    <dxf>
      <fill>
        <patternFill>
          <bgColor rgb="FFFCF30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13</xdr:row>
      <xdr:rowOff>228600</xdr:rowOff>
    </xdr:from>
    <xdr:to>
      <xdr:col>6</xdr:col>
      <xdr:colOff>333375</xdr:colOff>
      <xdr:row>16</xdr:row>
      <xdr:rowOff>142875</xdr:rowOff>
    </xdr:to>
    <xdr:sp>
      <xdr:nvSpPr>
        <xdr:cNvPr id="1" name="TextBox 1"/>
        <xdr:cNvSpPr txBox="1">
          <a:spLocks noChangeArrowheads="1"/>
        </xdr:cNvSpPr>
      </xdr:nvSpPr>
      <xdr:spPr>
        <a:xfrm>
          <a:off x="276225" y="3743325"/>
          <a:ext cx="6124575" cy="714375"/>
        </a:xfrm>
        <a:prstGeom prst="rect">
          <a:avLst/>
        </a:prstGeom>
        <a:solidFill>
          <a:srgbClr val="FCF305"/>
        </a:solidFill>
        <a:ln w="9525" cmpd="sng">
          <a:noFill/>
        </a:ln>
      </xdr:spPr>
      <xdr:txBody>
        <a:bodyPr vertOverflow="clip" wrap="square" anchor="ctr"/>
        <a:p>
          <a:pPr algn="l">
            <a:defRPr/>
          </a:pPr>
          <a:r>
            <a:rPr lang="en-US" cap="none" sz="1600" b="0" i="0" u="none" baseline="0">
              <a:solidFill>
                <a:srgbClr val="DD0806"/>
              </a:solidFill>
              <a:latin typeface="ＭＳ Ｐゴシック"/>
              <a:ea typeface="ＭＳ Ｐゴシック"/>
              <a:cs typeface="ＭＳ Ｐゴシック"/>
            </a:rPr>
            <a:t>　　　申込入力の間違いが、多く見られます。
　　　今一度「最初にご確認下さい」をよく読み入力して下さい。</a:t>
          </a:r>
        </a:p>
      </xdr:txBody>
    </xdr:sp>
    <xdr:clientData fPrintsWithSheet="0"/>
  </xdr:twoCellAnchor>
  <xdr:twoCellAnchor>
    <xdr:from>
      <xdr:col>0</xdr:col>
      <xdr:colOff>133350</xdr:colOff>
      <xdr:row>17</xdr:row>
      <xdr:rowOff>19050</xdr:rowOff>
    </xdr:from>
    <xdr:to>
      <xdr:col>6</xdr:col>
      <xdr:colOff>352425</xdr:colOff>
      <xdr:row>22</xdr:row>
      <xdr:rowOff>66675</xdr:rowOff>
    </xdr:to>
    <xdr:sp>
      <xdr:nvSpPr>
        <xdr:cNvPr id="2" name="TextBox 2"/>
        <xdr:cNvSpPr txBox="1">
          <a:spLocks noChangeArrowheads="1"/>
        </xdr:cNvSpPr>
      </xdr:nvSpPr>
      <xdr:spPr>
        <a:xfrm>
          <a:off x="133350" y="4600575"/>
          <a:ext cx="6286500" cy="1352550"/>
        </a:xfrm>
        <a:prstGeom prst="rect">
          <a:avLst/>
        </a:prstGeom>
        <a:noFill/>
        <a:ln w="9525" cmpd="sng">
          <a:noFill/>
        </a:ln>
      </xdr:spPr>
      <xdr:txBody>
        <a:bodyPr vertOverflow="clip" wrap="square"/>
        <a:p>
          <a:pPr algn="l">
            <a:defRPr/>
          </a:pPr>
          <a:r>
            <a:rPr lang="en-US" cap="none" sz="1100" b="0" i="0" u="none" baseline="0">
              <a:solidFill>
                <a:srgbClr val="DD0806"/>
              </a:solidFill>
              <a:latin typeface="ＭＳ Ｐゴシック"/>
              <a:ea typeface="ＭＳ Ｐゴシック"/>
              <a:cs typeface="ＭＳ Ｐゴシック"/>
            </a:rPr>
            <a:t>　　</a:t>
          </a:r>
          <a:r>
            <a:rPr lang="en-US" cap="none" sz="1400" b="0" i="0" u="none" baseline="0">
              <a:solidFill>
                <a:srgbClr val="DD0806"/>
              </a:solidFill>
              <a:latin typeface="ＭＳ Ｐゴシック"/>
              <a:ea typeface="ＭＳ Ｐゴシック"/>
              <a:cs typeface="ＭＳ Ｐゴシック"/>
            </a:rPr>
            <a:t>申込方法</a:t>
          </a:r>
          <a:r>
            <a:rPr lang="en-US" cap="none" sz="1100" b="0" i="0" u="none" baseline="0">
              <a:solidFill>
                <a:srgbClr val="DD0806"/>
              </a:solidFill>
              <a:latin typeface="ＭＳ Ｐゴシック"/>
              <a:ea typeface="ＭＳ Ｐゴシック"/>
              <a:cs typeface="ＭＳ Ｐゴシック"/>
            </a:rPr>
            <a:t>
　　　１．様式①～④に参加料を同封し郵送または持参下さい。　　（②、③のファイルは関係するもののみ）
　　　２．このファイルをメールに添付して送信してください。アドレスは開催要項に記載してあります。
　　　　　　　　　　　　　　※　ファイル名は大会名＋学校名で保存すること（例）　通信陸上＿音更中</a:t>
          </a:r>
        </a:p>
      </xdr:txBody>
    </xdr:sp>
    <xdr:clientData fPrintsWithSheet="0"/>
  </xdr:twoCellAnchor>
  <xdr:twoCellAnchor>
    <xdr:from>
      <xdr:col>0</xdr:col>
      <xdr:colOff>66675</xdr:colOff>
      <xdr:row>9</xdr:row>
      <xdr:rowOff>228600</xdr:rowOff>
    </xdr:from>
    <xdr:to>
      <xdr:col>2</xdr:col>
      <xdr:colOff>9525</xdr:colOff>
      <xdr:row>13</xdr:row>
      <xdr:rowOff>142875</xdr:rowOff>
    </xdr:to>
    <xdr:sp>
      <xdr:nvSpPr>
        <xdr:cNvPr id="3" name="TextBox 3"/>
        <xdr:cNvSpPr txBox="1">
          <a:spLocks noChangeArrowheads="1"/>
        </xdr:cNvSpPr>
      </xdr:nvSpPr>
      <xdr:spPr>
        <a:xfrm>
          <a:off x="66675" y="2676525"/>
          <a:ext cx="1438275" cy="981075"/>
        </a:xfrm>
        <a:prstGeom prst="rect">
          <a:avLst/>
        </a:prstGeom>
        <a:noFill/>
        <a:ln w="9525" cmpd="sng">
          <a:noFill/>
        </a:ln>
      </xdr:spPr>
      <xdr:txBody>
        <a:bodyPr vertOverflow="clip" wrap="square" anchor="ctr"/>
        <a:p>
          <a:pPr algn="l">
            <a:defRPr/>
          </a:pPr>
          <a:r>
            <a:rPr lang="en-US" cap="none" sz="1400" b="0" i="0" u="none" baseline="0">
              <a:solidFill>
                <a:srgbClr val="DD0806"/>
              </a:solidFill>
              <a:latin typeface="ＭＳ Ｐゴシック"/>
              <a:ea typeface="ＭＳ Ｐゴシック"/>
              <a:cs typeface="ＭＳ Ｐゴシック"/>
            </a:rPr>
            <a:t>審判協力
お願いします　→</a:t>
          </a:r>
        </a:p>
      </xdr:txBody>
    </xdr:sp>
    <xdr:clientData fPrintsWithSheet="0"/>
  </xdr:twoCellAnchor>
  <xdr:twoCellAnchor>
    <xdr:from>
      <xdr:col>5</xdr:col>
      <xdr:colOff>142875</xdr:colOff>
      <xdr:row>2</xdr:row>
      <xdr:rowOff>38100</xdr:rowOff>
    </xdr:from>
    <xdr:to>
      <xdr:col>7</xdr:col>
      <xdr:colOff>57150</xdr:colOff>
      <xdr:row>3</xdr:row>
      <xdr:rowOff>66675</xdr:rowOff>
    </xdr:to>
    <xdr:sp>
      <xdr:nvSpPr>
        <xdr:cNvPr id="4" name="TextBox 5"/>
        <xdr:cNvSpPr txBox="1">
          <a:spLocks noChangeArrowheads="1"/>
        </xdr:cNvSpPr>
      </xdr:nvSpPr>
      <xdr:spPr>
        <a:xfrm>
          <a:off x="5019675" y="619125"/>
          <a:ext cx="1695450" cy="295275"/>
        </a:xfrm>
        <a:prstGeom prst="rect">
          <a:avLst/>
        </a:prstGeom>
        <a:noFill/>
        <a:ln w="9525" cmpd="sng">
          <a:noFill/>
        </a:ln>
      </xdr:spPr>
      <xdr:txBody>
        <a:bodyPr vertOverflow="clip" wrap="square" anchor="ctr"/>
        <a:p>
          <a:pPr algn="l">
            <a:defRPr/>
          </a:pPr>
          <a:r>
            <a:rPr lang="en-US" cap="none" sz="1100" b="0" i="0" u="none" baseline="0">
              <a:solidFill>
                <a:srgbClr val="DD0806"/>
              </a:solidFill>
              <a:latin typeface="ＭＳ Ｐゴシック"/>
              <a:ea typeface="ＭＳ Ｐゴシック"/>
              <a:cs typeface="ＭＳ Ｐゴシック"/>
            </a:rPr>
            <a:t>←  ダウンリストから選択</a:t>
          </a:r>
        </a:p>
      </xdr:txBody>
    </xdr:sp>
    <xdr:clientData fPrintsWithSheet="0"/>
  </xdr:twoCellAnchor>
  <xdr:twoCellAnchor>
    <xdr:from>
      <xdr:col>5</xdr:col>
      <xdr:colOff>152400</xdr:colOff>
      <xdr:row>3</xdr:row>
      <xdr:rowOff>161925</xdr:rowOff>
    </xdr:from>
    <xdr:to>
      <xdr:col>7</xdr:col>
      <xdr:colOff>342900</xdr:colOff>
      <xdr:row>4</xdr:row>
      <xdr:rowOff>190500</xdr:rowOff>
    </xdr:to>
    <xdr:sp>
      <xdr:nvSpPr>
        <xdr:cNvPr id="5" name="TextBox 9"/>
        <xdr:cNvSpPr txBox="1">
          <a:spLocks noChangeArrowheads="1"/>
        </xdr:cNvSpPr>
      </xdr:nvSpPr>
      <xdr:spPr>
        <a:xfrm>
          <a:off x="5029200" y="1009650"/>
          <a:ext cx="1971675" cy="295275"/>
        </a:xfrm>
        <a:prstGeom prst="rect">
          <a:avLst/>
        </a:prstGeom>
        <a:noFill/>
        <a:ln w="9525" cmpd="sng">
          <a:noFill/>
        </a:ln>
      </xdr:spPr>
      <xdr:txBody>
        <a:bodyPr vertOverflow="clip" wrap="square" anchor="ctr"/>
        <a:p>
          <a:pPr algn="l">
            <a:defRPr/>
          </a:pPr>
          <a:r>
            <a:rPr lang="en-US" cap="none" sz="1100" b="0" i="0" u="none" baseline="0">
              <a:solidFill>
                <a:srgbClr val="DD0806"/>
              </a:solidFill>
              <a:latin typeface="ＭＳ Ｐゴシック"/>
              <a:ea typeface="ＭＳ Ｐゴシック"/>
              <a:cs typeface="ＭＳ Ｐゴシック"/>
            </a:rPr>
            <a:t>一覧中の名称で入力する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FF00"/>
  </sheetPr>
  <dimension ref="A1:S85"/>
  <sheetViews>
    <sheetView showGridLines="0" showRowColHeaders="0" zoomScale="80" zoomScaleNormal="80" zoomScaleSheetLayoutView="80" zoomScalePageLayoutView="0" workbookViewId="0" topLeftCell="A1">
      <selection activeCell="B65" sqref="B65"/>
    </sheetView>
  </sheetViews>
  <sheetFormatPr defaultColWidth="6.125" defaultRowHeight="13.5"/>
  <cols>
    <col min="1" max="1" width="1.00390625" style="4" customWidth="1"/>
    <col min="2" max="3" width="7.875" style="4" customWidth="1"/>
    <col min="4" max="4" width="13.75390625" style="4" customWidth="1"/>
    <col min="5" max="5" width="11.625" style="4" customWidth="1"/>
    <col min="6" max="6" width="10.625" style="4" customWidth="1"/>
    <col min="7" max="7" width="5.25390625" style="4" customWidth="1"/>
    <col min="8" max="8" width="10.625" style="4" customWidth="1"/>
    <col min="9" max="9" width="8.00390625" style="4" customWidth="1"/>
    <col min="10" max="10" width="10.625" style="4" customWidth="1"/>
    <col min="11" max="11" width="8.00390625" style="4" customWidth="1"/>
    <col min="12" max="14" width="6.875" style="4" customWidth="1"/>
    <col min="15" max="16" width="6.125" style="4" customWidth="1"/>
    <col min="17" max="17" width="9.75390625" style="4" customWidth="1"/>
    <col min="18" max="18" width="4.25390625" style="4" customWidth="1"/>
    <col min="19" max="16384" width="6.125" style="4" customWidth="1"/>
  </cols>
  <sheetData>
    <row r="1" spans="2:17" ht="40.5" customHeight="1" thickBot="1">
      <c r="B1" s="149"/>
      <c r="C1" s="150"/>
      <c r="D1" s="296" t="s">
        <v>355</v>
      </c>
      <c r="E1" s="296"/>
      <c r="F1" s="296"/>
      <c r="G1" s="296"/>
      <c r="H1" s="296"/>
      <c r="I1" s="296"/>
      <c r="J1" s="296"/>
      <c r="K1" s="296"/>
      <c r="L1" s="296"/>
      <c r="M1" s="296"/>
      <c r="N1" s="296"/>
      <c r="O1" s="150"/>
      <c r="P1" s="150"/>
      <c r="Q1" s="151"/>
    </row>
    <row r="2" ht="18" customHeight="1" thickBot="1"/>
    <row r="3" spans="2:17" ht="5.25" customHeight="1">
      <c r="B3" s="289" t="s">
        <v>332</v>
      </c>
      <c r="C3" s="290"/>
      <c r="D3" s="290"/>
      <c r="E3" s="290"/>
      <c r="F3" s="290"/>
      <c r="G3" s="290"/>
      <c r="H3" s="290"/>
      <c r="I3" s="290"/>
      <c r="J3" s="290"/>
      <c r="K3" s="290"/>
      <c r="L3" s="290"/>
      <c r="M3" s="290"/>
      <c r="N3" s="290"/>
      <c r="O3" s="290"/>
      <c r="P3" s="290"/>
      <c r="Q3" s="291"/>
    </row>
    <row r="4" spans="2:17" ht="18.75" customHeight="1">
      <c r="B4" s="275"/>
      <c r="C4" s="274"/>
      <c r="D4" s="274"/>
      <c r="E4" s="274"/>
      <c r="F4" s="274"/>
      <c r="G4" s="274"/>
      <c r="H4" s="274"/>
      <c r="I4" s="274"/>
      <c r="J4" s="274"/>
      <c r="K4" s="274"/>
      <c r="L4" s="274"/>
      <c r="M4" s="274"/>
      <c r="N4" s="274"/>
      <c r="O4" s="274"/>
      <c r="P4" s="274"/>
      <c r="Q4" s="292"/>
    </row>
    <row r="5" spans="2:17" ht="18.75" customHeight="1">
      <c r="B5" s="275"/>
      <c r="C5" s="274"/>
      <c r="D5" s="274"/>
      <c r="E5" s="274"/>
      <c r="F5" s="274"/>
      <c r="G5" s="274"/>
      <c r="H5" s="274"/>
      <c r="I5" s="274"/>
      <c r="J5" s="274"/>
      <c r="K5" s="274"/>
      <c r="L5" s="274"/>
      <c r="M5" s="274"/>
      <c r="N5" s="274"/>
      <c r="O5" s="274"/>
      <c r="P5" s="274"/>
      <c r="Q5" s="292"/>
    </row>
    <row r="6" spans="2:17" ht="4.5" customHeight="1" thickBot="1">
      <c r="B6" s="293"/>
      <c r="C6" s="294"/>
      <c r="D6" s="294"/>
      <c r="E6" s="294"/>
      <c r="F6" s="294"/>
      <c r="G6" s="294"/>
      <c r="H6" s="294"/>
      <c r="I6" s="294"/>
      <c r="J6" s="294"/>
      <c r="K6" s="294"/>
      <c r="L6" s="294"/>
      <c r="M6" s="294"/>
      <c r="N6" s="294"/>
      <c r="O6" s="294"/>
      <c r="P6" s="294"/>
      <c r="Q6" s="295"/>
    </row>
    <row r="7" spans="2:11" ht="12">
      <c r="B7" s="14"/>
      <c r="C7" s="14"/>
      <c r="D7" s="14"/>
      <c r="E7" s="14"/>
      <c r="F7" s="14"/>
      <c r="G7" s="14"/>
      <c r="H7" s="14"/>
      <c r="I7" s="14"/>
      <c r="J7" s="14"/>
      <c r="K7" s="14"/>
    </row>
    <row r="8" spans="2:11" ht="7.5" customHeight="1">
      <c r="B8" s="14"/>
      <c r="C8" s="14"/>
      <c r="D8" s="14"/>
      <c r="E8" s="14"/>
      <c r="F8" s="14"/>
      <c r="G8" s="14"/>
      <c r="H8" s="14"/>
      <c r="I8" s="14"/>
      <c r="J8" s="14"/>
      <c r="K8" s="14"/>
    </row>
    <row r="9" spans="2:11" ht="18" customHeight="1">
      <c r="B9" s="288" t="s">
        <v>234</v>
      </c>
      <c r="C9" s="288"/>
      <c r="D9" s="288"/>
      <c r="E9" s="288"/>
      <c r="F9" s="288"/>
      <c r="G9" s="288"/>
      <c r="H9" s="288"/>
      <c r="I9" s="288"/>
      <c r="J9" s="288"/>
      <c r="K9" s="288"/>
    </row>
    <row r="10" spans="2:11" ht="7.5" customHeight="1">
      <c r="B10" s="17"/>
      <c r="C10" s="17"/>
      <c r="D10" s="17"/>
      <c r="E10" s="17"/>
      <c r="F10" s="17"/>
      <c r="G10" s="17"/>
      <c r="H10" s="17"/>
      <c r="I10" s="17"/>
      <c r="J10" s="17"/>
      <c r="K10" s="17"/>
    </row>
    <row r="11" spans="2:19" ht="17.25" customHeight="1">
      <c r="B11" s="297" t="s">
        <v>365</v>
      </c>
      <c r="C11" s="297"/>
      <c r="D11" s="297"/>
      <c r="E11" s="56"/>
      <c r="F11" s="56"/>
      <c r="G11" s="56"/>
      <c r="H11" s="56"/>
      <c r="I11" s="56"/>
      <c r="J11" s="56"/>
      <c r="K11" s="56"/>
      <c r="L11" s="53"/>
      <c r="M11" s="53"/>
      <c r="N11" s="53"/>
      <c r="O11" s="53"/>
      <c r="P11" s="53"/>
      <c r="Q11" s="53"/>
      <c r="R11" s="53"/>
      <c r="S11" s="53"/>
    </row>
    <row r="12" spans="2:19" ht="15.75" customHeight="1">
      <c r="B12" s="54" t="s">
        <v>366</v>
      </c>
      <c r="C12" s="54"/>
      <c r="D12" s="54"/>
      <c r="E12" s="54"/>
      <c r="F12" s="54"/>
      <c r="G12" s="54"/>
      <c r="H12" s="53"/>
      <c r="I12" s="53"/>
      <c r="J12" s="53"/>
      <c r="K12" s="53"/>
      <c r="L12" s="53"/>
      <c r="M12" s="53"/>
      <c r="N12" s="53"/>
      <c r="O12" s="53"/>
      <c r="P12" s="53"/>
      <c r="Q12" s="53"/>
      <c r="R12" s="53"/>
      <c r="S12" s="53"/>
    </row>
    <row r="13" spans="2:19" ht="15.75" customHeight="1">
      <c r="B13" s="54" t="s">
        <v>390</v>
      </c>
      <c r="C13" s="54"/>
      <c r="D13" s="54"/>
      <c r="E13" s="54"/>
      <c r="F13" s="54"/>
      <c r="G13" s="54"/>
      <c r="H13" s="53"/>
      <c r="I13" s="53"/>
      <c r="J13" s="53"/>
      <c r="K13" s="53"/>
      <c r="L13" s="53"/>
      <c r="M13" s="53"/>
      <c r="N13" s="53"/>
      <c r="O13" s="53"/>
      <c r="P13" s="53"/>
      <c r="Q13" s="53"/>
      <c r="R13" s="53"/>
      <c r="S13" s="53"/>
    </row>
    <row r="14" spans="2:19" ht="15.75" customHeight="1">
      <c r="B14" s="54" t="s">
        <v>295</v>
      </c>
      <c r="C14" s="54"/>
      <c r="D14" s="54"/>
      <c r="E14" s="54"/>
      <c r="F14" s="54"/>
      <c r="G14" s="54"/>
      <c r="H14" s="53"/>
      <c r="I14" s="53"/>
      <c r="J14" s="53"/>
      <c r="K14" s="53"/>
      <c r="L14" s="53"/>
      <c r="M14" s="53"/>
      <c r="N14" s="53"/>
      <c r="O14" s="53"/>
      <c r="P14" s="53"/>
      <c r="Q14" s="53"/>
      <c r="R14" s="53"/>
      <c r="S14" s="53"/>
    </row>
    <row r="15" spans="2:19" ht="15.75" customHeight="1">
      <c r="B15" s="54" t="s">
        <v>228</v>
      </c>
      <c r="C15" s="54"/>
      <c r="D15" s="54"/>
      <c r="E15" s="54"/>
      <c r="F15" s="54"/>
      <c r="G15" s="54"/>
      <c r="H15" s="53"/>
      <c r="I15" s="53"/>
      <c r="J15" s="53"/>
      <c r="K15" s="53"/>
      <c r="L15" s="53"/>
      <c r="M15" s="53"/>
      <c r="N15" s="53"/>
      <c r="O15" s="53"/>
      <c r="P15" s="53"/>
      <c r="Q15" s="53"/>
      <c r="R15" s="53"/>
      <c r="S15" s="53"/>
    </row>
    <row r="16" spans="2:19" ht="16.5" customHeight="1">
      <c r="B16" s="54" t="s">
        <v>388</v>
      </c>
      <c r="C16" s="54"/>
      <c r="D16" s="54"/>
      <c r="E16" s="54"/>
      <c r="F16" s="54"/>
      <c r="G16" s="54"/>
      <c r="H16" s="53"/>
      <c r="I16" s="53"/>
      <c r="J16" s="53"/>
      <c r="K16" s="53"/>
      <c r="L16" s="53"/>
      <c r="M16" s="53"/>
      <c r="N16" s="53"/>
      <c r="O16" s="53"/>
      <c r="P16" s="53"/>
      <c r="Q16" s="53"/>
      <c r="R16" s="53"/>
      <c r="S16" s="53"/>
    </row>
    <row r="17" spans="2:19" ht="15.75" customHeight="1">
      <c r="B17" s="54" t="s">
        <v>391</v>
      </c>
      <c r="C17" s="54"/>
      <c r="D17" s="54"/>
      <c r="E17" s="54"/>
      <c r="F17" s="54"/>
      <c r="G17" s="54"/>
      <c r="H17" s="53"/>
      <c r="I17" s="53"/>
      <c r="J17" s="53"/>
      <c r="K17" s="53"/>
      <c r="L17" s="53"/>
      <c r="M17" s="53"/>
      <c r="N17" s="53"/>
      <c r="O17" s="53"/>
      <c r="P17" s="53"/>
      <c r="Q17" s="53"/>
      <c r="R17" s="53"/>
      <c r="S17" s="53"/>
    </row>
    <row r="18" spans="2:19" ht="15.75" customHeight="1">
      <c r="B18" s="54" t="s">
        <v>233</v>
      </c>
      <c r="C18" s="54"/>
      <c r="D18" s="54"/>
      <c r="E18" s="54"/>
      <c r="F18" s="54"/>
      <c r="G18" s="54"/>
      <c r="H18" s="53"/>
      <c r="I18" s="53"/>
      <c r="J18" s="53"/>
      <c r="K18" s="53"/>
      <c r="L18" s="53"/>
      <c r="M18" s="53"/>
      <c r="N18" s="53"/>
      <c r="O18" s="53"/>
      <c r="P18" s="53"/>
      <c r="Q18" s="53"/>
      <c r="R18" s="53"/>
      <c r="S18" s="53"/>
    </row>
    <row r="19" spans="2:19" ht="15.75" customHeight="1">
      <c r="B19" s="163" t="s">
        <v>409</v>
      </c>
      <c r="C19" s="54"/>
      <c r="D19" s="54"/>
      <c r="E19" s="54"/>
      <c r="F19" s="54"/>
      <c r="G19" s="54"/>
      <c r="H19" s="53"/>
      <c r="I19" s="53"/>
      <c r="J19" s="53"/>
      <c r="K19" s="53"/>
      <c r="L19" s="53"/>
      <c r="M19" s="53"/>
      <c r="N19" s="53"/>
      <c r="O19" s="53"/>
      <c r="P19" s="53"/>
      <c r="Q19" s="53"/>
      <c r="R19" s="53"/>
      <c r="S19" s="53"/>
    </row>
    <row r="20" spans="2:19" ht="14.25">
      <c r="B20" s="57"/>
      <c r="C20" s="54"/>
      <c r="D20" s="54"/>
      <c r="E20" s="54"/>
      <c r="F20" s="54"/>
      <c r="G20" s="54"/>
      <c r="H20" s="53"/>
      <c r="I20" s="53"/>
      <c r="J20" s="53"/>
      <c r="K20" s="53"/>
      <c r="L20" s="53"/>
      <c r="M20" s="53"/>
      <c r="N20" s="53"/>
      <c r="O20" s="53"/>
      <c r="P20" s="53"/>
      <c r="Q20" s="53"/>
      <c r="R20" s="53"/>
      <c r="S20" s="53"/>
    </row>
    <row r="21" spans="2:7" ht="12">
      <c r="B21" s="13"/>
      <c r="C21" s="12"/>
      <c r="D21" s="12"/>
      <c r="E21" s="12"/>
      <c r="F21" s="12"/>
      <c r="G21" s="12"/>
    </row>
    <row r="22" spans="2:7" ht="18.75">
      <c r="B22" s="15" t="s">
        <v>229</v>
      </c>
      <c r="C22" s="12"/>
      <c r="D22" s="202" t="s">
        <v>372</v>
      </c>
      <c r="F22" s="12"/>
      <c r="G22" s="12"/>
    </row>
    <row r="24" spans="2:12" ht="12.75" customHeight="1">
      <c r="B24" s="19" t="s">
        <v>197</v>
      </c>
      <c r="C24" s="19" t="s">
        <v>333</v>
      </c>
      <c r="D24" s="19" t="s">
        <v>198</v>
      </c>
      <c r="E24" s="28" t="s">
        <v>298</v>
      </c>
      <c r="F24" s="29" t="s">
        <v>307</v>
      </c>
      <c r="G24" s="30" t="s">
        <v>199</v>
      </c>
      <c r="H24" s="196" t="s">
        <v>227</v>
      </c>
      <c r="I24" s="197" t="s">
        <v>308</v>
      </c>
      <c r="J24" s="198" t="s">
        <v>227</v>
      </c>
      <c r="K24" s="199" t="s">
        <v>308</v>
      </c>
      <c r="L24" s="200" t="s">
        <v>303</v>
      </c>
    </row>
    <row r="25" spans="2:12" ht="12.75" customHeight="1">
      <c r="B25" s="23" t="s">
        <v>224</v>
      </c>
      <c r="C25" s="24">
        <v>999</v>
      </c>
      <c r="D25" s="24" t="s">
        <v>292</v>
      </c>
      <c r="E25" s="24" t="s">
        <v>299</v>
      </c>
      <c r="F25" s="24" t="s">
        <v>351</v>
      </c>
      <c r="G25" s="25">
        <v>3</v>
      </c>
      <c r="H25" s="26" t="s">
        <v>225</v>
      </c>
      <c r="I25" s="27" t="s">
        <v>226</v>
      </c>
      <c r="J25" s="26" t="s">
        <v>304</v>
      </c>
      <c r="K25" s="27" t="s">
        <v>310</v>
      </c>
      <c r="L25" s="201" t="s">
        <v>334</v>
      </c>
    </row>
    <row r="26" spans="2:12" ht="12.75" customHeight="1">
      <c r="B26" s="23" t="s">
        <v>224</v>
      </c>
      <c r="C26" s="24">
        <v>666</v>
      </c>
      <c r="D26" s="24" t="s">
        <v>293</v>
      </c>
      <c r="E26" s="24" t="s">
        <v>299</v>
      </c>
      <c r="F26" s="24" t="s">
        <v>356</v>
      </c>
      <c r="G26" s="25">
        <v>3</v>
      </c>
      <c r="H26" s="26" t="s">
        <v>296</v>
      </c>
      <c r="I26" s="27" t="s">
        <v>389</v>
      </c>
      <c r="J26" s="26" t="s">
        <v>352</v>
      </c>
      <c r="K26" s="27" t="s">
        <v>353</v>
      </c>
      <c r="L26" s="201"/>
    </row>
    <row r="27" ht="24" customHeight="1"/>
    <row r="28" spans="2:9" ht="18.75">
      <c r="B28" s="16" t="s">
        <v>230</v>
      </c>
      <c r="C28" s="2"/>
      <c r="D28" s="2"/>
      <c r="E28" s="2"/>
      <c r="F28" s="2"/>
      <c r="G28" s="2"/>
      <c r="H28" s="2"/>
      <c r="I28" s="2"/>
    </row>
    <row r="29" spans="2:11" ht="12">
      <c r="B29" s="12"/>
      <c r="C29" s="12"/>
      <c r="D29" s="12"/>
      <c r="E29" s="12"/>
      <c r="F29" s="12"/>
      <c r="G29" s="12"/>
      <c r="H29" s="12"/>
      <c r="I29" s="12"/>
      <c r="J29" s="12"/>
      <c r="K29" s="12"/>
    </row>
    <row r="30" spans="2:17" ht="17.25">
      <c r="B30" s="188" t="s">
        <v>378</v>
      </c>
      <c r="C30" s="218"/>
      <c r="D30" s="218"/>
      <c r="E30" s="218"/>
      <c r="F30" s="218"/>
      <c r="G30" s="218"/>
      <c r="H30" s="218"/>
      <c r="I30" s="218"/>
      <c r="J30" s="218"/>
      <c r="K30" s="218"/>
      <c r="L30" s="219"/>
      <c r="M30" s="219"/>
      <c r="N30" s="219"/>
      <c r="O30" s="219"/>
      <c r="P30" s="219"/>
      <c r="Q30" s="219"/>
    </row>
    <row r="31" spans="2:17" ht="9.75" customHeight="1">
      <c r="B31" s="218"/>
      <c r="C31" s="218"/>
      <c r="D31" s="218"/>
      <c r="E31" s="218"/>
      <c r="F31" s="218"/>
      <c r="G31" s="218"/>
      <c r="H31" s="218"/>
      <c r="I31" s="218"/>
      <c r="J31" s="218"/>
      <c r="K31" s="218"/>
      <c r="L31" s="219"/>
      <c r="M31" s="219"/>
      <c r="N31" s="219"/>
      <c r="O31" s="219"/>
      <c r="P31" s="219"/>
      <c r="Q31" s="219"/>
    </row>
    <row r="32" spans="2:17" s="208" customFormat="1" ht="15.75" customHeight="1">
      <c r="B32" s="206" t="s">
        <v>401</v>
      </c>
      <c r="C32" s="206"/>
      <c r="D32" s="206"/>
      <c r="E32" s="206"/>
      <c r="F32" s="206"/>
      <c r="G32" s="206"/>
      <c r="H32" s="206"/>
      <c r="I32" s="206"/>
      <c r="J32" s="206"/>
      <c r="K32" s="206"/>
      <c r="L32" s="207"/>
      <c r="M32" s="207"/>
      <c r="N32" s="207"/>
      <c r="O32" s="207"/>
      <c r="P32" s="207"/>
      <c r="Q32" s="207"/>
    </row>
    <row r="33" spans="2:17" ht="9.75" customHeight="1">
      <c r="B33" s="218"/>
      <c r="C33" s="218"/>
      <c r="D33" s="218"/>
      <c r="E33" s="218"/>
      <c r="F33" s="218"/>
      <c r="G33" s="218"/>
      <c r="H33" s="218"/>
      <c r="I33" s="218"/>
      <c r="J33" s="218"/>
      <c r="K33" s="218"/>
      <c r="L33" s="219"/>
      <c r="M33" s="219"/>
      <c r="N33" s="219"/>
      <c r="O33" s="219"/>
      <c r="P33" s="219"/>
      <c r="Q33" s="219"/>
    </row>
    <row r="34" spans="2:11" ht="12">
      <c r="B34" s="12"/>
      <c r="C34" s="12"/>
      <c r="D34" s="12"/>
      <c r="E34" s="12"/>
      <c r="F34" s="12"/>
      <c r="G34" s="12"/>
      <c r="H34" s="12"/>
      <c r="I34" s="12"/>
      <c r="J34" s="12"/>
      <c r="K34" s="12"/>
    </row>
    <row r="35" spans="2:17" s="192" customFormat="1" ht="17.25">
      <c r="B35" s="188" t="s">
        <v>379</v>
      </c>
      <c r="C35" s="189"/>
      <c r="D35" s="189"/>
      <c r="E35" s="189"/>
      <c r="F35" s="189"/>
      <c r="G35" s="189"/>
      <c r="H35" s="190"/>
      <c r="I35" s="190"/>
      <c r="J35" s="190"/>
      <c r="K35" s="190"/>
      <c r="L35" s="191"/>
      <c r="M35" s="191"/>
      <c r="N35" s="191"/>
      <c r="O35" s="191"/>
      <c r="P35" s="191"/>
      <c r="Q35" s="191"/>
    </row>
    <row r="36" spans="2:17" s="53" customFormat="1" ht="9.75" customHeight="1">
      <c r="B36" s="144"/>
      <c r="C36" s="144"/>
      <c r="D36" s="144"/>
      <c r="E36" s="144"/>
      <c r="F36" s="144"/>
      <c r="G36" s="144"/>
      <c r="H36" s="146"/>
      <c r="I36" s="146"/>
      <c r="J36" s="146"/>
      <c r="K36" s="146"/>
      <c r="L36" s="145"/>
      <c r="M36" s="145"/>
      <c r="N36" s="145"/>
      <c r="O36" s="145"/>
      <c r="P36" s="145"/>
      <c r="Q36" s="145"/>
    </row>
    <row r="37" spans="2:17" s="208" customFormat="1" ht="15.75" customHeight="1">
      <c r="B37" s="205" t="s">
        <v>393</v>
      </c>
      <c r="C37" s="205"/>
      <c r="D37" s="205"/>
      <c r="E37" s="205"/>
      <c r="F37" s="205"/>
      <c r="G37" s="205"/>
      <c r="H37" s="206"/>
      <c r="I37" s="206"/>
      <c r="J37" s="206"/>
      <c r="K37" s="206"/>
      <c r="L37" s="207"/>
      <c r="M37" s="207"/>
      <c r="N37" s="207"/>
      <c r="O37" s="207"/>
      <c r="P37" s="207"/>
      <c r="Q37" s="207"/>
    </row>
    <row r="38" spans="2:17" s="208" customFormat="1" ht="15.75" customHeight="1">
      <c r="B38" s="206" t="s">
        <v>385</v>
      </c>
      <c r="C38" s="205"/>
      <c r="D38" s="205"/>
      <c r="E38" s="205"/>
      <c r="F38" s="205"/>
      <c r="G38" s="205"/>
      <c r="H38" s="206"/>
      <c r="I38" s="206"/>
      <c r="J38" s="206"/>
      <c r="K38" s="206"/>
      <c r="L38" s="207"/>
      <c r="M38" s="207"/>
      <c r="N38" s="207"/>
      <c r="O38" s="207"/>
      <c r="P38" s="207"/>
      <c r="Q38" s="207"/>
    </row>
    <row r="39" spans="2:17" s="208" customFormat="1" ht="15.75" customHeight="1">
      <c r="B39" s="209" t="s">
        <v>364</v>
      </c>
      <c r="C39" s="205"/>
      <c r="D39" s="205"/>
      <c r="E39" s="205"/>
      <c r="F39" s="205"/>
      <c r="G39" s="205"/>
      <c r="H39" s="206"/>
      <c r="I39" s="206"/>
      <c r="J39" s="206"/>
      <c r="K39" s="206"/>
      <c r="L39" s="207"/>
      <c r="M39" s="207"/>
      <c r="N39" s="207"/>
      <c r="O39" s="207"/>
      <c r="P39" s="207"/>
      <c r="Q39" s="207"/>
    </row>
    <row r="40" spans="2:17" s="208" customFormat="1" ht="15.75" customHeight="1">
      <c r="B40" s="210" t="s">
        <v>376</v>
      </c>
      <c r="C40" s="205"/>
      <c r="D40" s="205"/>
      <c r="E40" s="205"/>
      <c r="F40" s="205"/>
      <c r="G40" s="205"/>
      <c r="H40" s="206"/>
      <c r="I40" s="206"/>
      <c r="J40" s="206"/>
      <c r="K40" s="206"/>
      <c r="L40" s="207"/>
      <c r="M40" s="207"/>
      <c r="N40" s="207"/>
      <c r="O40" s="207"/>
      <c r="P40" s="207"/>
      <c r="Q40" s="207"/>
    </row>
    <row r="41" spans="2:11" s="53" customFormat="1" ht="11.25" customHeight="1">
      <c r="B41" s="52"/>
      <c r="C41" s="52"/>
      <c r="D41" s="52"/>
      <c r="E41" s="52"/>
      <c r="F41" s="52"/>
      <c r="G41" s="52"/>
      <c r="H41" s="54"/>
      <c r="I41" s="54"/>
      <c r="J41" s="54"/>
      <c r="K41" s="54"/>
    </row>
    <row r="42" spans="2:11" s="53" customFormat="1" ht="8.25" customHeight="1">
      <c r="B42" s="52"/>
      <c r="C42" s="52"/>
      <c r="D42" s="52"/>
      <c r="E42" s="52"/>
      <c r="F42" s="52"/>
      <c r="G42" s="52"/>
      <c r="H42" s="54"/>
      <c r="I42" s="54"/>
      <c r="J42" s="54"/>
      <c r="K42" s="54"/>
    </row>
    <row r="43" spans="2:9" s="192" customFormat="1" ht="17.25">
      <c r="B43" s="193" t="s">
        <v>380</v>
      </c>
      <c r="C43" s="194"/>
      <c r="D43" s="194"/>
      <c r="E43" s="194"/>
      <c r="F43" s="194"/>
      <c r="G43" s="194"/>
      <c r="H43" s="194"/>
      <c r="I43" s="194"/>
    </row>
    <row r="44" spans="2:9" s="53" customFormat="1" ht="9.75" customHeight="1">
      <c r="B44" s="52"/>
      <c r="C44" s="52"/>
      <c r="D44" s="52"/>
      <c r="E44" s="52"/>
      <c r="F44" s="52"/>
      <c r="G44" s="52"/>
      <c r="H44" s="52"/>
      <c r="I44" s="52"/>
    </row>
    <row r="45" spans="2:9" s="208" customFormat="1" ht="15.75" customHeight="1">
      <c r="B45" s="211" t="s">
        <v>276</v>
      </c>
      <c r="C45" s="211"/>
      <c r="D45" s="211"/>
      <c r="E45" s="211"/>
      <c r="F45" s="211"/>
      <c r="G45" s="211"/>
      <c r="H45" s="211"/>
      <c r="I45" s="211"/>
    </row>
    <row r="46" spans="2:11" s="208" customFormat="1" ht="15.75" customHeight="1">
      <c r="B46" s="69" t="s">
        <v>336</v>
      </c>
      <c r="C46" s="69"/>
      <c r="D46" s="69"/>
      <c r="E46" s="69"/>
      <c r="F46" s="69"/>
      <c r="G46" s="69"/>
      <c r="H46" s="69"/>
      <c r="I46" s="69"/>
      <c r="J46" s="69"/>
      <c r="K46" s="69"/>
    </row>
    <row r="47" spans="2:11" s="53" customFormat="1" ht="9.75" customHeight="1">
      <c r="B47" s="54"/>
      <c r="C47" s="54"/>
      <c r="D47" s="54"/>
      <c r="E47" s="54"/>
      <c r="F47" s="54"/>
      <c r="G47" s="54"/>
      <c r="H47" s="54"/>
      <c r="I47" s="54"/>
      <c r="J47" s="54"/>
      <c r="K47" s="54"/>
    </row>
    <row r="48" spans="2:11" s="53" customFormat="1" ht="10.5" customHeight="1">
      <c r="B48" s="52"/>
      <c r="C48" s="54"/>
      <c r="D48" s="54"/>
      <c r="E48" s="54"/>
      <c r="F48" s="54"/>
      <c r="G48" s="54"/>
      <c r="H48" s="54"/>
      <c r="I48" s="54"/>
      <c r="J48" s="54"/>
      <c r="K48" s="54"/>
    </row>
    <row r="49" spans="2:17" s="192" customFormat="1" ht="17.25">
      <c r="B49" s="188" t="s">
        <v>381</v>
      </c>
      <c r="C49" s="189"/>
      <c r="D49" s="189"/>
      <c r="E49" s="189"/>
      <c r="F49" s="189"/>
      <c r="G49" s="189"/>
      <c r="H49" s="195"/>
      <c r="I49" s="195"/>
      <c r="J49" s="195"/>
      <c r="K49" s="195"/>
      <c r="L49" s="191"/>
      <c r="M49" s="191"/>
      <c r="N49" s="191"/>
      <c r="O49" s="191"/>
      <c r="P49" s="191"/>
      <c r="Q49" s="191"/>
    </row>
    <row r="50" spans="2:17" s="53" customFormat="1" ht="9.75" customHeight="1">
      <c r="B50" s="144"/>
      <c r="C50" s="144"/>
      <c r="D50" s="144"/>
      <c r="E50" s="144"/>
      <c r="F50" s="144"/>
      <c r="G50" s="144"/>
      <c r="H50" s="144"/>
      <c r="I50" s="144"/>
      <c r="J50" s="145"/>
      <c r="K50" s="145"/>
      <c r="L50" s="145"/>
      <c r="M50" s="145"/>
      <c r="N50" s="145"/>
      <c r="O50" s="145"/>
      <c r="P50" s="145"/>
      <c r="Q50" s="145"/>
    </row>
    <row r="51" spans="2:17" s="208" customFormat="1" ht="15.75" customHeight="1">
      <c r="B51" s="205" t="s">
        <v>373</v>
      </c>
      <c r="C51" s="205"/>
      <c r="D51" s="205"/>
      <c r="E51" s="205"/>
      <c r="F51" s="205"/>
      <c r="G51" s="205"/>
      <c r="H51" s="205"/>
      <c r="I51" s="205"/>
      <c r="J51" s="207"/>
      <c r="K51" s="207"/>
      <c r="L51" s="207"/>
      <c r="M51" s="207"/>
      <c r="N51" s="207"/>
      <c r="O51" s="207"/>
      <c r="P51" s="207"/>
      <c r="Q51" s="207"/>
    </row>
    <row r="52" spans="2:17" s="208" customFormat="1" ht="15.75" customHeight="1">
      <c r="B52" s="206" t="s">
        <v>394</v>
      </c>
      <c r="C52" s="205"/>
      <c r="D52" s="205"/>
      <c r="E52" s="205"/>
      <c r="F52" s="205"/>
      <c r="G52" s="205"/>
      <c r="H52" s="205"/>
      <c r="I52" s="205"/>
      <c r="J52" s="207"/>
      <c r="K52" s="207"/>
      <c r="L52" s="207"/>
      <c r="M52" s="207"/>
      <c r="N52" s="207"/>
      <c r="O52" s="207"/>
      <c r="P52" s="207"/>
      <c r="Q52" s="207"/>
    </row>
    <row r="53" spans="2:17" s="208" customFormat="1" ht="15.75" customHeight="1">
      <c r="B53" s="206" t="s">
        <v>374</v>
      </c>
      <c r="C53" s="205"/>
      <c r="D53" s="205"/>
      <c r="E53" s="205"/>
      <c r="F53" s="205"/>
      <c r="G53" s="205"/>
      <c r="H53" s="205"/>
      <c r="I53" s="205"/>
      <c r="J53" s="207"/>
      <c r="K53" s="207"/>
      <c r="L53" s="207"/>
      <c r="M53" s="207"/>
      <c r="N53" s="207"/>
      <c r="O53" s="207"/>
      <c r="P53" s="207"/>
      <c r="Q53" s="207"/>
    </row>
    <row r="54" spans="2:17" s="208" customFormat="1" ht="15.75" customHeight="1">
      <c r="B54" s="212" t="s">
        <v>375</v>
      </c>
      <c r="C54" s="205"/>
      <c r="D54" s="205"/>
      <c r="E54" s="205"/>
      <c r="F54" s="205"/>
      <c r="G54" s="205"/>
      <c r="H54" s="205"/>
      <c r="I54" s="205"/>
      <c r="J54" s="207"/>
      <c r="K54" s="207"/>
      <c r="L54" s="207"/>
      <c r="M54" s="207"/>
      <c r="N54" s="207"/>
      <c r="O54" s="207"/>
      <c r="P54" s="207"/>
      <c r="Q54" s="207"/>
    </row>
    <row r="55" spans="2:9" s="53" customFormat="1" ht="14.25">
      <c r="B55" s="52"/>
      <c r="C55" s="52"/>
      <c r="D55" s="52"/>
      <c r="E55" s="52"/>
      <c r="F55" s="52"/>
      <c r="G55" s="52"/>
      <c r="H55" s="52"/>
      <c r="I55" s="52"/>
    </row>
    <row r="56" spans="2:9" s="192" customFormat="1" ht="17.25">
      <c r="B56" s="193" t="s">
        <v>382</v>
      </c>
      <c r="C56" s="194"/>
      <c r="D56" s="194"/>
      <c r="E56" s="194"/>
      <c r="F56" s="194"/>
      <c r="G56" s="194"/>
      <c r="H56" s="194"/>
      <c r="I56" s="194"/>
    </row>
    <row r="57" spans="2:9" s="53" customFormat="1" ht="9.75" customHeight="1">
      <c r="B57" s="52"/>
      <c r="C57" s="52"/>
      <c r="D57" s="52"/>
      <c r="E57" s="52"/>
      <c r="F57" s="52"/>
      <c r="G57" s="52"/>
      <c r="H57" s="52"/>
      <c r="I57" s="52"/>
    </row>
    <row r="58" spans="2:9" s="208" customFormat="1" ht="15.75" customHeight="1">
      <c r="B58" s="211" t="s">
        <v>309</v>
      </c>
      <c r="C58" s="211"/>
      <c r="D58" s="211"/>
      <c r="E58" s="211"/>
      <c r="F58" s="211"/>
      <c r="G58" s="211"/>
      <c r="H58" s="211"/>
      <c r="I58" s="211"/>
    </row>
    <row r="59" spans="2:9" s="53" customFormat="1" ht="10.5" customHeight="1">
      <c r="B59" s="52"/>
      <c r="C59" s="52"/>
      <c r="D59" s="52"/>
      <c r="E59" s="52"/>
      <c r="F59" s="52"/>
      <c r="G59" s="52"/>
      <c r="H59" s="52"/>
      <c r="I59" s="52"/>
    </row>
    <row r="60" spans="2:9" s="53" customFormat="1" ht="9.75" customHeight="1">
      <c r="B60" s="52"/>
      <c r="C60" s="52"/>
      <c r="D60" s="52"/>
      <c r="E60" s="52"/>
      <c r="F60" s="52"/>
      <c r="G60" s="52"/>
      <c r="H60" s="52"/>
      <c r="I60" s="52"/>
    </row>
    <row r="61" spans="2:9" s="192" customFormat="1" ht="17.25">
      <c r="B61" s="193" t="s">
        <v>383</v>
      </c>
      <c r="C61" s="194"/>
      <c r="D61" s="194"/>
      <c r="E61" s="194"/>
      <c r="F61" s="194"/>
      <c r="G61" s="194"/>
      <c r="H61" s="194"/>
      <c r="I61" s="194"/>
    </row>
    <row r="62" spans="2:9" s="53" customFormat="1" ht="9.75" customHeight="1">
      <c r="B62" s="52"/>
      <c r="C62" s="52"/>
      <c r="D62" s="52"/>
      <c r="E62" s="52"/>
      <c r="F62" s="52"/>
      <c r="G62" s="52"/>
      <c r="H62" s="52"/>
      <c r="I62" s="52"/>
    </row>
    <row r="63" spans="2:9" s="208" customFormat="1" ht="15.75" customHeight="1">
      <c r="B63" s="213" t="s">
        <v>410</v>
      </c>
      <c r="C63" s="211"/>
      <c r="D63" s="211"/>
      <c r="E63" s="211"/>
      <c r="F63" s="211"/>
      <c r="G63" s="211"/>
      <c r="H63" s="211"/>
      <c r="I63" s="211"/>
    </row>
    <row r="64" spans="2:14" s="208" customFormat="1" ht="15.75" customHeight="1">
      <c r="B64" s="213" t="s">
        <v>348</v>
      </c>
      <c r="C64" s="211"/>
      <c r="D64" s="211"/>
      <c r="E64" s="211"/>
      <c r="F64" s="211"/>
      <c r="G64" s="214" t="s">
        <v>354</v>
      </c>
      <c r="H64" s="211"/>
      <c r="J64" s="214"/>
      <c r="K64" s="214"/>
      <c r="L64" s="214"/>
      <c r="M64" s="214"/>
      <c r="N64" s="214"/>
    </row>
    <row r="65" spans="2:9" s="53" customFormat="1" ht="10.5" customHeight="1">
      <c r="B65" s="55"/>
      <c r="C65" s="52"/>
      <c r="D65" s="52"/>
      <c r="E65" s="52"/>
      <c r="F65" s="52"/>
      <c r="G65" s="52"/>
      <c r="H65" s="52"/>
      <c r="I65" s="52"/>
    </row>
    <row r="66" spans="2:9" s="53" customFormat="1" ht="9.75" customHeight="1">
      <c r="B66" s="52"/>
      <c r="C66" s="52"/>
      <c r="D66" s="52"/>
      <c r="E66" s="52"/>
      <c r="F66" s="52"/>
      <c r="G66" s="52"/>
      <c r="H66" s="52"/>
      <c r="I66" s="52"/>
    </row>
    <row r="67" spans="2:17" s="192" customFormat="1" ht="17.25">
      <c r="B67" s="188" t="s">
        <v>398</v>
      </c>
      <c r="C67" s="189"/>
      <c r="D67" s="189"/>
      <c r="E67" s="189"/>
      <c r="F67" s="189"/>
      <c r="G67" s="189"/>
      <c r="H67" s="189"/>
      <c r="I67" s="189"/>
      <c r="J67" s="191"/>
      <c r="K67" s="191"/>
      <c r="L67" s="191"/>
      <c r="M67" s="191"/>
      <c r="N67" s="191"/>
      <c r="O67" s="191"/>
      <c r="P67" s="191"/>
      <c r="Q67" s="191"/>
    </row>
    <row r="68" spans="2:17" s="53" customFormat="1" ht="9.75" customHeight="1">
      <c r="B68" s="144"/>
      <c r="C68" s="144"/>
      <c r="D68" s="144"/>
      <c r="E68" s="144"/>
      <c r="F68" s="144"/>
      <c r="G68" s="144"/>
      <c r="H68" s="144"/>
      <c r="I68" s="144"/>
      <c r="J68" s="145"/>
      <c r="K68" s="145"/>
      <c r="L68" s="145"/>
      <c r="M68" s="145"/>
      <c r="N68" s="145"/>
      <c r="O68" s="145"/>
      <c r="P68" s="145"/>
      <c r="Q68" s="145"/>
    </row>
    <row r="69" spans="2:17" s="208" customFormat="1" ht="15.75" customHeight="1">
      <c r="B69" s="205" t="s">
        <v>387</v>
      </c>
      <c r="C69" s="205"/>
      <c r="D69" s="205"/>
      <c r="E69" s="205"/>
      <c r="F69" s="205"/>
      <c r="G69" s="205"/>
      <c r="H69" s="205"/>
      <c r="I69" s="205"/>
      <c r="J69" s="207"/>
      <c r="K69" s="207"/>
      <c r="L69" s="207"/>
      <c r="M69" s="207"/>
      <c r="N69" s="207"/>
      <c r="O69" s="207"/>
      <c r="P69" s="207"/>
      <c r="Q69" s="207"/>
    </row>
    <row r="70" spans="2:17" s="208" customFormat="1" ht="15.75" customHeight="1">
      <c r="B70" s="217" t="s">
        <v>399</v>
      </c>
      <c r="C70" s="206"/>
      <c r="D70" s="205"/>
      <c r="E70" s="205"/>
      <c r="F70" s="205"/>
      <c r="G70" s="205"/>
      <c r="H70" s="205"/>
      <c r="I70" s="205"/>
      <c r="J70" s="207"/>
      <c r="K70" s="207"/>
      <c r="L70" s="207"/>
      <c r="M70" s="207"/>
      <c r="N70" s="207"/>
      <c r="O70" s="207"/>
      <c r="P70" s="207"/>
      <c r="Q70" s="207"/>
    </row>
    <row r="71" spans="2:17" s="208" customFormat="1" ht="15.75" customHeight="1">
      <c r="B71" s="205"/>
      <c r="C71" s="205" t="s">
        <v>400</v>
      </c>
      <c r="D71" s="205"/>
      <c r="E71" s="205"/>
      <c r="F71" s="205"/>
      <c r="G71" s="205"/>
      <c r="H71" s="205"/>
      <c r="I71" s="205"/>
      <c r="J71" s="205"/>
      <c r="K71" s="205"/>
      <c r="L71" s="207"/>
      <c r="M71" s="207"/>
      <c r="N71" s="207"/>
      <c r="O71" s="207"/>
      <c r="P71" s="207"/>
      <c r="Q71" s="207"/>
    </row>
    <row r="72" spans="2:17" s="208" customFormat="1" ht="15.75" customHeight="1">
      <c r="B72" s="205"/>
      <c r="C72" s="205" t="s">
        <v>277</v>
      </c>
      <c r="D72" s="205"/>
      <c r="E72" s="205"/>
      <c r="F72" s="205"/>
      <c r="G72" s="205"/>
      <c r="H72" s="205"/>
      <c r="I72" s="205"/>
      <c r="J72" s="205"/>
      <c r="K72" s="205"/>
      <c r="L72" s="207"/>
      <c r="M72" s="207"/>
      <c r="N72" s="207"/>
      <c r="O72" s="207"/>
      <c r="P72" s="207"/>
      <c r="Q72" s="207"/>
    </row>
    <row r="73" spans="2:17" s="208" customFormat="1" ht="15.75" customHeight="1">
      <c r="B73" s="205"/>
      <c r="C73" s="215" t="s">
        <v>396</v>
      </c>
      <c r="D73" s="207"/>
      <c r="E73" s="205"/>
      <c r="F73" s="205"/>
      <c r="G73" s="205"/>
      <c r="H73" s="205"/>
      <c r="I73" s="205"/>
      <c r="J73" s="205"/>
      <c r="K73" s="205"/>
      <c r="L73" s="207"/>
      <c r="M73" s="207"/>
      <c r="N73" s="207"/>
      <c r="O73" s="207"/>
      <c r="P73" s="207"/>
      <c r="Q73" s="207"/>
    </row>
    <row r="74" spans="2:17" s="208" customFormat="1" ht="15.75" customHeight="1">
      <c r="B74" s="206"/>
      <c r="C74" s="206"/>
      <c r="D74" s="205"/>
      <c r="E74" s="205"/>
      <c r="F74" s="205" t="s">
        <v>386</v>
      </c>
      <c r="G74" s="205"/>
      <c r="H74" s="205"/>
      <c r="I74" s="205"/>
      <c r="J74" s="207"/>
      <c r="K74" s="207"/>
      <c r="L74" s="207"/>
      <c r="M74" s="207"/>
      <c r="N74" s="207"/>
      <c r="O74" s="207"/>
      <c r="P74" s="207"/>
      <c r="Q74" s="207"/>
    </row>
    <row r="75" spans="2:17" s="208" customFormat="1" ht="15.75" customHeight="1">
      <c r="B75" s="206"/>
      <c r="C75" s="216" t="s">
        <v>397</v>
      </c>
      <c r="D75" s="205"/>
      <c r="E75" s="205"/>
      <c r="F75" s="205"/>
      <c r="G75" s="205"/>
      <c r="H75" s="205"/>
      <c r="I75" s="205"/>
      <c r="J75" s="207"/>
      <c r="K75" s="207"/>
      <c r="L75" s="207"/>
      <c r="M75" s="207"/>
      <c r="N75" s="207"/>
      <c r="O75" s="207"/>
      <c r="P75" s="207"/>
      <c r="Q75" s="207"/>
    </row>
    <row r="76" spans="2:17" s="208" customFormat="1" ht="15.75" customHeight="1">
      <c r="B76" s="206"/>
      <c r="C76" s="206"/>
      <c r="D76" s="205"/>
      <c r="E76" s="205"/>
      <c r="F76" s="205" t="s">
        <v>395</v>
      </c>
      <c r="G76" s="205"/>
      <c r="H76" s="205"/>
      <c r="I76" s="205"/>
      <c r="J76" s="207"/>
      <c r="K76" s="207"/>
      <c r="L76" s="207"/>
      <c r="M76" s="207"/>
      <c r="N76" s="207"/>
      <c r="O76" s="207"/>
      <c r="P76" s="207"/>
      <c r="Q76" s="207"/>
    </row>
    <row r="77" spans="1:18" s="53" customFormat="1" ht="14.25">
      <c r="A77" s="147"/>
      <c r="B77" s="148"/>
      <c r="C77" s="148"/>
      <c r="D77" s="55"/>
      <c r="E77" s="55"/>
      <c r="F77" s="55"/>
      <c r="G77" s="55"/>
      <c r="H77" s="55"/>
      <c r="I77" s="55"/>
      <c r="J77" s="147"/>
      <c r="K77" s="147"/>
      <c r="L77" s="147"/>
      <c r="M77" s="147"/>
      <c r="N77" s="147"/>
      <c r="O77" s="147"/>
      <c r="P77" s="147"/>
      <c r="Q77" s="147"/>
      <c r="R77" s="147"/>
    </row>
    <row r="78" spans="2:17" s="192" customFormat="1" ht="17.25">
      <c r="B78" s="188" t="s">
        <v>384</v>
      </c>
      <c r="C78" s="195"/>
      <c r="D78" s="189"/>
      <c r="E78" s="189"/>
      <c r="F78" s="189"/>
      <c r="G78" s="189"/>
      <c r="H78" s="189"/>
      <c r="I78" s="189"/>
      <c r="J78" s="191"/>
      <c r="K78" s="191"/>
      <c r="L78" s="191"/>
      <c r="M78" s="191"/>
      <c r="N78" s="191"/>
      <c r="O78" s="191"/>
      <c r="P78" s="191"/>
      <c r="Q78" s="191"/>
    </row>
    <row r="79" spans="2:17" s="53" customFormat="1" ht="9.75" customHeight="1">
      <c r="B79" s="145"/>
      <c r="C79" s="145"/>
      <c r="D79" s="145"/>
      <c r="E79" s="145"/>
      <c r="F79" s="145"/>
      <c r="G79" s="145"/>
      <c r="H79" s="145"/>
      <c r="I79" s="145"/>
      <c r="J79" s="145"/>
      <c r="K79" s="145"/>
      <c r="L79" s="145"/>
      <c r="M79" s="145"/>
      <c r="N79" s="145"/>
      <c r="O79" s="145"/>
      <c r="P79" s="145"/>
      <c r="Q79" s="145"/>
    </row>
    <row r="80" spans="2:17" s="208" customFormat="1" ht="15.75" customHeight="1">
      <c r="B80" s="205" t="s">
        <v>335</v>
      </c>
      <c r="C80" s="207"/>
      <c r="D80" s="207"/>
      <c r="E80" s="207"/>
      <c r="F80" s="207"/>
      <c r="G80" s="207"/>
      <c r="H80" s="207"/>
      <c r="I80" s="207"/>
      <c r="J80" s="207"/>
      <c r="K80" s="207"/>
      <c r="L80" s="207"/>
      <c r="M80" s="207"/>
      <c r="N80" s="207"/>
      <c r="O80" s="207"/>
      <c r="P80" s="207"/>
      <c r="Q80" s="207"/>
    </row>
    <row r="81" spans="2:17" s="208" customFormat="1" ht="15.75" customHeight="1">
      <c r="B81" s="220" t="s">
        <v>392</v>
      </c>
      <c r="C81" s="207"/>
      <c r="D81" s="207"/>
      <c r="E81" s="207"/>
      <c r="F81" s="207"/>
      <c r="G81" s="207"/>
      <c r="H81" s="207"/>
      <c r="I81" s="207"/>
      <c r="J81" s="207"/>
      <c r="K81" s="207"/>
      <c r="L81" s="207"/>
      <c r="M81" s="207"/>
      <c r="N81" s="207"/>
      <c r="O81" s="207"/>
      <c r="P81" s="207"/>
      <c r="Q81" s="207"/>
    </row>
    <row r="82" s="53" customFormat="1" ht="14.25">
      <c r="B82" s="52"/>
    </row>
    <row r="83" spans="2:9" s="53" customFormat="1" ht="14.25">
      <c r="B83" s="52"/>
      <c r="C83" s="52"/>
      <c r="D83" s="52"/>
      <c r="E83" s="52"/>
      <c r="F83" s="52"/>
      <c r="G83" s="52"/>
      <c r="H83" s="52"/>
      <c r="I83" s="52"/>
    </row>
    <row r="84" spans="3:5" s="53" customFormat="1" ht="14.25">
      <c r="C84" s="52"/>
      <c r="D84" s="52"/>
      <c r="E84" s="52"/>
    </row>
    <row r="85" spans="3:5" s="53" customFormat="1" ht="14.25">
      <c r="C85" s="52"/>
      <c r="D85" s="52"/>
      <c r="E85" s="52"/>
    </row>
  </sheetData>
  <sheetProtection sheet="1" selectLockedCells="1"/>
  <mergeCells count="4">
    <mergeCell ref="B9:K9"/>
    <mergeCell ref="B3:Q6"/>
    <mergeCell ref="D1:N1"/>
    <mergeCell ref="B11:D11"/>
  </mergeCells>
  <dataValidations count="1">
    <dataValidation allowBlank="1" showInputMessage="1" showErrorMessage="1" imeMode="halfKatakana" sqref="E25:E26"/>
  </dataValidations>
  <printOptions horizontalCentered="1"/>
  <pageMargins left="0.1968503937007874" right="0.1968503937007874" top="0.44" bottom="0.2" header="0.34" footer="0.2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27"/>
  <sheetViews>
    <sheetView showGridLines="0" showRowColHeaders="0" showZeros="0" zoomScalePageLayoutView="0" workbookViewId="0" topLeftCell="A1">
      <pane ySplit="4" topLeftCell="BM5" activePane="bottomLeft" state="frozen"/>
      <selection pane="topLeft" activeCell="A1" sqref="A1"/>
      <selection pane="bottomLeft" activeCell="B5" sqref="B5"/>
    </sheetView>
  </sheetViews>
  <sheetFormatPr defaultColWidth="8.875" defaultRowHeight="13.5"/>
  <cols>
    <col min="1" max="1" width="6.00390625" style="33" customWidth="1"/>
    <col min="2" max="2" width="18.125" style="33" customWidth="1"/>
    <col min="3" max="3" width="15.375" style="33" customWidth="1"/>
    <col min="4" max="4" width="6.00390625" style="33" customWidth="1"/>
    <col min="5" max="5" width="18.125" style="33" customWidth="1"/>
    <col min="6" max="6" width="15.375" style="33" customWidth="1"/>
    <col min="7" max="16384" width="8.875" style="33" customWidth="1"/>
  </cols>
  <sheetData>
    <row r="1" spans="1:6" ht="24" customHeight="1">
      <c r="A1" s="40" t="str">
        <f>IF('男子(様式②)'!C1="",'女子(様式②)'!C1,'男子(様式②)'!C1)&amp;"大会参加者数"</f>
        <v>通信陸上大会参加者数</v>
      </c>
      <c r="B1" s="40"/>
      <c r="C1" s="40"/>
      <c r="D1" s="40"/>
      <c r="E1" s="40"/>
      <c r="F1" s="42" t="s">
        <v>478</v>
      </c>
    </row>
    <row r="2" spans="3:6" ht="27.75" customHeight="1">
      <c r="C2" s="67" t="s">
        <v>337</v>
      </c>
      <c r="D2" s="347">
        <f>IF('申込必要事項(様式①)'!D5="","",'申込必要事項(様式①)'!D5)</f>
      </c>
      <c r="E2" s="347"/>
      <c r="F2" s="347"/>
    </row>
    <row r="3" ht="18" customHeight="1" thickBot="1"/>
    <row r="4" spans="1:7" ht="17.25" customHeight="1" thickBot="1">
      <c r="A4" s="43" t="s">
        <v>294</v>
      </c>
      <c r="B4" s="44" t="s">
        <v>302</v>
      </c>
      <c r="C4" s="45" t="s">
        <v>235</v>
      </c>
      <c r="D4" s="43" t="s">
        <v>294</v>
      </c>
      <c r="E4" s="44" t="s">
        <v>302</v>
      </c>
      <c r="F4" s="46" t="s">
        <v>235</v>
      </c>
      <c r="G4" s="34"/>
    </row>
    <row r="5" spans="1:7" ht="21.75" customHeight="1" thickTop="1">
      <c r="A5" s="348" t="s">
        <v>231</v>
      </c>
      <c r="B5" s="179" t="s">
        <v>359</v>
      </c>
      <c r="C5" s="139">
        <f>COUNTIF('男子(様式②)'!$G$12:$I$51,B5)</f>
        <v>0</v>
      </c>
      <c r="D5" s="348" t="s">
        <v>232</v>
      </c>
      <c r="E5" s="183" t="s">
        <v>359</v>
      </c>
      <c r="F5" s="35">
        <f>COUNTIF('女子(様式②)'!$G$12:$I$51,E5)</f>
        <v>0</v>
      </c>
      <c r="G5" s="36"/>
    </row>
    <row r="6" spans="1:7" ht="21.75" customHeight="1">
      <c r="A6" s="349"/>
      <c r="B6" s="180" t="s">
        <v>360</v>
      </c>
      <c r="C6" s="138">
        <f>COUNTIF('男子(様式②)'!$G$12:$I$51,B6)</f>
        <v>0</v>
      </c>
      <c r="D6" s="349"/>
      <c r="E6" s="184" t="s">
        <v>360</v>
      </c>
      <c r="F6" s="37">
        <f>COUNTIF('女子(様式②)'!$G$12:$I$51,E6)</f>
        <v>0</v>
      </c>
      <c r="G6" s="36"/>
    </row>
    <row r="7" spans="1:7" ht="21.75" customHeight="1">
      <c r="A7" s="349"/>
      <c r="B7" s="180" t="s">
        <v>480</v>
      </c>
      <c r="C7" s="138">
        <f>COUNTIF('男子(様式②)'!$G$12:$I$51,B7)</f>
        <v>0</v>
      </c>
      <c r="D7" s="349"/>
      <c r="E7" s="184" t="s">
        <v>480</v>
      </c>
      <c r="F7" s="37">
        <f>COUNTIF('女子(様式②)'!$G$12:$I$51,E7)</f>
        <v>0</v>
      </c>
      <c r="G7" s="36"/>
    </row>
    <row r="8" spans="1:7" ht="21.75" customHeight="1">
      <c r="A8" s="349"/>
      <c r="B8" s="180" t="s">
        <v>67</v>
      </c>
      <c r="C8" s="138">
        <f>COUNTIF('男子(様式②)'!$G$12:$I$51,B8)</f>
        <v>0</v>
      </c>
      <c r="D8" s="349"/>
      <c r="E8" s="185" t="s">
        <v>67</v>
      </c>
      <c r="F8" s="37">
        <f>COUNTIF('女子(様式②)'!$G$12:$I$51,E8)</f>
        <v>0</v>
      </c>
      <c r="G8" s="36"/>
    </row>
    <row r="9" spans="1:7" ht="21.75" customHeight="1">
      <c r="A9" s="349"/>
      <c r="B9" s="180" t="s">
        <v>69</v>
      </c>
      <c r="C9" s="138">
        <f>COUNTIF('男子(様式②)'!$G$12:$I$51,B9)</f>
        <v>0</v>
      </c>
      <c r="D9" s="349"/>
      <c r="E9" s="185" t="s">
        <v>297</v>
      </c>
      <c r="F9" s="37">
        <f>COUNTIF('女子(様式②)'!$G$12:$I$51,E9)</f>
        <v>0</v>
      </c>
      <c r="G9" s="36"/>
    </row>
    <row r="10" spans="1:7" ht="21.75" customHeight="1">
      <c r="A10" s="349"/>
      <c r="B10" s="180" t="s">
        <v>71</v>
      </c>
      <c r="C10" s="138">
        <f>COUNTIF('男子(様式②)'!$G$12:$I$51,B10)</f>
        <v>0</v>
      </c>
      <c r="D10" s="349"/>
      <c r="E10" s="185" t="s">
        <v>71</v>
      </c>
      <c r="F10" s="37">
        <f>COUNTIF('女子(様式②)'!$G$12:$I$51,E10)</f>
        <v>0</v>
      </c>
      <c r="G10" s="36"/>
    </row>
    <row r="11" spans="1:7" ht="21.75" customHeight="1">
      <c r="A11" s="349"/>
      <c r="B11" s="180" t="s">
        <v>358</v>
      </c>
      <c r="C11" s="138">
        <f>COUNTIF('男子(様式②)'!$G$12:$I$51,B11)</f>
        <v>0</v>
      </c>
      <c r="D11" s="349"/>
      <c r="E11" s="180" t="s">
        <v>202</v>
      </c>
      <c r="F11" s="37">
        <f>COUNTIF('女子(様式②)'!$G$12:$I$51,E11)</f>
        <v>0</v>
      </c>
      <c r="G11" s="36"/>
    </row>
    <row r="12" spans="1:7" ht="21.75" customHeight="1" thickBot="1">
      <c r="A12" s="349"/>
      <c r="B12" s="180" t="s">
        <v>202</v>
      </c>
      <c r="C12" s="138">
        <f>COUNTIF('男子(様式②)'!$G$12:$I$51,B12)</f>
        <v>0</v>
      </c>
      <c r="D12" s="349"/>
      <c r="E12" s="283" t="s">
        <v>89</v>
      </c>
      <c r="F12" s="284">
        <f>COUNTIF('女子(様式②)'!$G$12:$I$51,E12)</f>
        <v>0</v>
      </c>
      <c r="G12" s="36"/>
    </row>
    <row r="13" spans="1:7" ht="21.75" customHeight="1" thickTop="1">
      <c r="A13" s="349"/>
      <c r="B13" s="180" t="s">
        <v>203</v>
      </c>
      <c r="C13" s="138">
        <f>COUNTIF('男子(様式②)'!$G$12:$I$51,B13)</f>
        <v>0</v>
      </c>
      <c r="D13" s="349"/>
      <c r="E13" s="279" t="s">
        <v>247</v>
      </c>
      <c r="F13" s="280">
        <f>COUNTIF('女子(様式②)'!$G$12:$I$51,E13)</f>
        <v>0</v>
      </c>
      <c r="G13" s="36"/>
    </row>
    <row r="14" spans="1:7" ht="21.75" customHeight="1" thickBot="1">
      <c r="A14" s="349"/>
      <c r="B14" s="286" t="s">
        <v>100</v>
      </c>
      <c r="C14" s="287">
        <f>COUNTIF('男子(様式②)'!$G$12:$I$51,B14)</f>
        <v>0</v>
      </c>
      <c r="D14" s="349"/>
      <c r="E14" s="185" t="s">
        <v>236</v>
      </c>
      <c r="F14" s="37">
        <f>COUNTIF('女子(様式②)'!$G$12:$I$51,E14)</f>
        <v>0</v>
      </c>
      <c r="G14" s="36"/>
    </row>
    <row r="15" spans="1:7" ht="21.75" customHeight="1" thickBot="1" thickTop="1">
      <c r="A15" s="349"/>
      <c r="B15" s="279" t="s">
        <v>247</v>
      </c>
      <c r="C15" s="282">
        <f>COUNTIF('男子(様式②)'!$G$12:$I$51,B15)</f>
        <v>0</v>
      </c>
      <c r="D15" s="349"/>
      <c r="E15" s="285" t="s">
        <v>347</v>
      </c>
      <c r="F15" s="284">
        <f>COUNTIF('女子(様式②)'!$G$12:$I$51,E15)</f>
        <v>0</v>
      </c>
      <c r="G15" s="36"/>
    </row>
    <row r="16" spans="1:7" ht="21.75" customHeight="1" thickTop="1">
      <c r="A16" s="349"/>
      <c r="B16" s="180" t="s">
        <v>249</v>
      </c>
      <c r="C16" s="138">
        <f>COUNTIF('男子(様式②)'!$G$12:$I$51,B16)</f>
        <v>0</v>
      </c>
      <c r="D16" s="349"/>
      <c r="E16" s="281" t="s">
        <v>350</v>
      </c>
      <c r="F16" s="280">
        <f>COUNTIF('女子(様式②)'!$G$12:$I$51,E16)</f>
        <v>0</v>
      </c>
      <c r="G16" s="36"/>
    </row>
    <row r="17" spans="1:7" ht="21.75" customHeight="1">
      <c r="A17" s="349"/>
      <c r="B17" s="181" t="s">
        <v>236</v>
      </c>
      <c r="C17" s="138">
        <f>COUNTIF('男子(様式②)'!$G$12:$I$51,B17)</f>
        <v>0</v>
      </c>
      <c r="D17" s="349"/>
      <c r="E17" s="185"/>
      <c r="F17" s="37">
        <f>COUNTIF('女子(様式②)'!$G$12:$I$51,E17)</f>
        <v>0</v>
      </c>
      <c r="G17" s="36"/>
    </row>
    <row r="18" spans="1:7" ht="21.75" customHeight="1" thickBot="1">
      <c r="A18" s="349"/>
      <c r="B18" s="285" t="s">
        <v>346</v>
      </c>
      <c r="C18" s="287">
        <f>COUNTIF('男子(様式②)'!$G$12:$I$51,B18)</f>
        <v>0</v>
      </c>
      <c r="D18" s="349"/>
      <c r="E18" s="181"/>
      <c r="F18" s="37">
        <f>COUNTIF('女子(様式②)'!$G$12:$I$51,E18)</f>
        <v>0</v>
      </c>
      <c r="G18" s="36"/>
    </row>
    <row r="19" spans="1:7" ht="21.75" customHeight="1" thickTop="1">
      <c r="A19" s="349"/>
      <c r="B19" s="281" t="s">
        <v>350</v>
      </c>
      <c r="C19" s="282">
        <f>COUNTIF('男子(様式②)'!$G$12:$I$51,B19)</f>
        <v>0</v>
      </c>
      <c r="D19" s="349"/>
      <c r="E19" s="185"/>
      <c r="F19" s="37">
        <f>COUNTIF('女子(様式②)'!$G$12:$I$51,E19)</f>
        <v>0</v>
      </c>
      <c r="G19" s="36"/>
    </row>
    <row r="20" spans="1:7" ht="21.75" customHeight="1">
      <c r="A20" s="349"/>
      <c r="B20" s="181"/>
      <c r="C20" s="138">
        <f>COUNTIF('男子(様式②)'!$G$12:$I$51,B20)</f>
        <v>0</v>
      </c>
      <c r="D20" s="349"/>
      <c r="E20" s="185"/>
      <c r="F20" s="37">
        <f>COUNTIF('女子(様式②)'!$G$12:$I$51,E20)</f>
        <v>0</v>
      </c>
      <c r="G20" s="36"/>
    </row>
    <row r="21" spans="1:7" ht="21.75" customHeight="1">
      <c r="A21" s="349"/>
      <c r="B21" s="181"/>
      <c r="C21" s="138">
        <f>COUNTIF('男子(様式②)'!$G$12:$I$51,B21)</f>
        <v>0</v>
      </c>
      <c r="D21" s="349"/>
      <c r="E21" s="185"/>
      <c r="F21" s="37">
        <f>COUNTIF('女子(様式②)'!$G$12:$I$51,E21)</f>
        <v>0</v>
      </c>
      <c r="G21" s="36"/>
    </row>
    <row r="22" spans="1:7" ht="21.75" customHeight="1">
      <c r="A22" s="349"/>
      <c r="B22" s="181"/>
      <c r="C22" s="138">
        <f>COUNTIF('男子(様式②)'!$G$12:$I$51,B22)</f>
        <v>0</v>
      </c>
      <c r="D22" s="349"/>
      <c r="E22" s="185"/>
      <c r="F22" s="37">
        <f>COUNTIF('女子(様式②)'!$G$12:$I$51,E22)</f>
        <v>0</v>
      </c>
      <c r="G22" s="36"/>
    </row>
    <row r="23" spans="1:6" ht="21.75" customHeight="1">
      <c r="A23" s="349"/>
      <c r="B23" s="181"/>
      <c r="C23" s="138">
        <f>COUNTIF('男子(様式②)'!$G$12:$I$51,B23)</f>
        <v>0</v>
      </c>
      <c r="D23" s="349"/>
      <c r="E23" s="180"/>
      <c r="F23" s="37">
        <f>COUNTIF('女子(様式②)'!$G$12:$I$51,E23)</f>
        <v>0</v>
      </c>
    </row>
    <row r="24" spans="1:6" ht="21.75" customHeight="1">
      <c r="A24" s="349"/>
      <c r="B24" s="181"/>
      <c r="C24" s="138">
        <f>COUNTIF('男子(様式②)'!$G$12:$I$51,B24)</f>
        <v>0</v>
      </c>
      <c r="D24" s="349"/>
      <c r="E24" s="181"/>
      <c r="F24" s="37">
        <f>COUNTIF('女子(様式②)'!$G$12:$I$51,E24)</f>
        <v>0</v>
      </c>
    </row>
    <row r="25" spans="1:6" ht="21.75" customHeight="1" thickBot="1">
      <c r="A25" s="350"/>
      <c r="B25" s="182"/>
      <c r="C25" s="140">
        <f>COUNTIF('男子(様式②)'!$G$12:$I$51,B25)</f>
        <v>0</v>
      </c>
      <c r="D25" s="350"/>
      <c r="E25" s="186"/>
      <c r="F25" s="51">
        <f>COUNTIF('女子(様式②)'!$G$12:$I$51,E25)</f>
        <v>0</v>
      </c>
    </row>
    <row r="26" spans="1:6" ht="15.75" customHeight="1" thickBot="1">
      <c r="A26" s="72"/>
      <c r="B26" s="73"/>
      <c r="C26" s="74"/>
      <c r="D26" s="72"/>
      <c r="E26" s="75"/>
      <c r="F26" s="76"/>
    </row>
    <row r="27" spans="1:6" ht="18.75" customHeight="1" thickBot="1">
      <c r="A27" s="156" t="s">
        <v>231</v>
      </c>
      <c r="B27" s="157" t="s">
        <v>343</v>
      </c>
      <c r="C27" s="158">
        <f>IF('リレー(様式③)'!H6&gt;=3,1,"")</f>
      </c>
      <c r="D27" s="156" t="s">
        <v>232</v>
      </c>
      <c r="E27" s="157" t="s">
        <v>343</v>
      </c>
      <c r="F27" s="159">
        <f>IF('リレー(様式③)'!H17&gt;=3,1,"")</f>
      </c>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sheetProtection sheet="1" selectLockedCells="1"/>
  <mergeCells count="3">
    <mergeCell ref="D2:F2"/>
    <mergeCell ref="A5:A25"/>
    <mergeCell ref="D5:D25"/>
  </mergeCells>
  <conditionalFormatting sqref="C5:C21 F5:F21">
    <cfRule type="cellIs" priority="1" dxfId="2" operator="greaterThanOrEqual" stopIfTrue="1">
      <formula>4</formula>
    </cfRule>
  </conditionalFormatting>
  <printOptions horizontalCentered="1"/>
  <pageMargins left="0.5118110236220472" right="0.5118110236220472" top="0.8661417322834646"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P21"/>
  <sheetViews>
    <sheetView showGridLines="0" showRowColHeaders="0" tabSelected="1" zoomScale="90" zoomScaleNormal="90" zoomScalePageLayoutView="0" workbookViewId="0" topLeftCell="A1">
      <pane ySplit="27" topLeftCell="BM67" activePane="bottomLeft" state="frozen"/>
      <selection pane="topLeft" activeCell="A1" sqref="A1"/>
      <selection pane="bottomLeft" activeCell="F12" sqref="F12"/>
    </sheetView>
  </sheetViews>
  <sheetFormatPr defaultColWidth="8.875" defaultRowHeight="13.5"/>
  <cols>
    <col min="1" max="1" width="7.875" style="33" customWidth="1"/>
    <col min="2" max="2" width="11.75390625" style="33" customWidth="1"/>
    <col min="3" max="3" width="11.625" style="33" customWidth="1"/>
    <col min="4" max="4" width="17.125" style="33" customWidth="1"/>
    <col min="5" max="6" width="15.625" style="33" customWidth="1"/>
    <col min="7" max="7" width="7.75390625" style="33" customWidth="1"/>
    <col min="8" max="8" width="5.125" style="33" customWidth="1"/>
    <col min="9" max="9" width="0" style="33" hidden="1" customWidth="1"/>
    <col min="10" max="10" width="8.875" style="33" hidden="1" customWidth="1"/>
    <col min="11" max="11" width="11.875" style="33" customWidth="1"/>
    <col min="12" max="17" width="12.75390625" style="33" customWidth="1"/>
    <col min="18" max="16384" width="8.875" style="33" customWidth="1"/>
  </cols>
  <sheetData>
    <row r="1" spans="1:7" ht="27.75" customHeight="1">
      <c r="A1" s="351" t="s">
        <v>479</v>
      </c>
      <c r="B1" s="351"/>
      <c r="C1" s="351"/>
      <c r="D1" s="351"/>
      <c r="E1" s="351"/>
      <c r="F1" s="351"/>
      <c r="G1" s="351"/>
    </row>
    <row r="2" spans="1:12" ht="18" customHeight="1" thickBot="1">
      <c r="A2" s="167"/>
      <c r="B2" s="167"/>
      <c r="C2" s="167"/>
      <c r="D2" s="167"/>
      <c r="E2" s="167"/>
      <c r="F2" s="168"/>
      <c r="G2" s="168"/>
      <c r="K2" s="33" t="s">
        <v>416</v>
      </c>
      <c r="L2" s="33" t="s">
        <v>471</v>
      </c>
    </row>
    <row r="3" spans="1:16" ht="21" customHeight="1" thickBot="1">
      <c r="A3" s="167"/>
      <c r="B3" s="301" t="s">
        <v>404</v>
      </c>
      <c r="C3" s="301"/>
      <c r="D3" s="304" t="s">
        <v>406</v>
      </c>
      <c r="E3" s="304"/>
      <c r="F3" s="221"/>
      <c r="G3" s="168"/>
      <c r="K3" s="267" t="s">
        <v>472</v>
      </c>
      <c r="L3" s="298" t="s">
        <v>473</v>
      </c>
      <c r="M3" s="299"/>
      <c r="N3" s="299"/>
      <c r="O3" s="299"/>
      <c r="P3" s="300"/>
    </row>
    <row r="4" spans="1:16" ht="21" customHeight="1">
      <c r="A4" s="167"/>
      <c r="B4" s="167"/>
      <c r="C4" s="167"/>
      <c r="D4" s="167"/>
      <c r="E4" s="167"/>
      <c r="F4" s="168"/>
      <c r="G4" s="168"/>
      <c r="K4" s="268" t="s">
        <v>417</v>
      </c>
      <c r="L4" s="250" t="s">
        <v>418</v>
      </c>
      <c r="M4" s="244" t="s">
        <v>419</v>
      </c>
      <c r="N4" s="244" t="s">
        <v>421</v>
      </c>
      <c r="O4" s="244" t="s">
        <v>420</v>
      </c>
      <c r="P4" s="249" t="s">
        <v>422</v>
      </c>
    </row>
    <row r="5" spans="1:16" ht="21" customHeight="1">
      <c r="A5" s="238"/>
      <c r="B5" s="301" t="s">
        <v>474</v>
      </c>
      <c r="C5" s="301"/>
      <c r="D5" s="302"/>
      <c r="E5" s="302"/>
      <c r="F5" s="237"/>
      <c r="K5" s="269" t="s">
        <v>423</v>
      </c>
      <c r="L5" s="251" t="s">
        <v>424</v>
      </c>
      <c r="M5" s="242"/>
      <c r="N5" s="242"/>
      <c r="O5" s="242"/>
      <c r="P5" s="245"/>
    </row>
    <row r="6" spans="1:16" s="171" customFormat="1" ht="21" customHeight="1">
      <c r="A6" s="239"/>
      <c r="B6" s="239"/>
      <c r="C6" s="240"/>
      <c r="D6" s="169"/>
      <c r="E6" s="169"/>
      <c r="F6" s="170"/>
      <c r="K6" s="270" t="s">
        <v>425</v>
      </c>
      <c r="L6" s="252" t="s">
        <v>426</v>
      </c>
      <c r="M6" s="243"/>
      <c r="N6" s="243"/>
      <c r="O6" s="243"/>
      <c r="P6" s="246"/>
    </row>
    <row r="7" spans="1:16" s="170" customFormat="1" ht="21" customHeight="1">
      <c r="A7" s="241"/>
      <c r="B7" s="241"/>
      <c r="C7" s="241"/>
      <c r="D7" s="303"/>
      <c r="E7" s="303"/>
      <c r="F7" s="303"/>
      <c r="G7" s="303"/>
      <c r="J7" s="170" t="s">
        <v>408</v>
      </c>
      <c r="K7" s="269" t="s">
        <v>427</v>
      </c>
      <c r="L7" s="251" t="s">
        <v>428</v>
      </c>
      <c r="M7" s="242" t="s">
        <v>429</v>
      </c>
      <c r="N7" s="242"/>
      <c r="O7" s="242"/>
      <c r="P7" s="245"/>
    </row>
    <row r="8" spans="1:16" ht="21" customHeight="1">
      <c r="A8" s="310" t="s">
        <v>371</v>
      </c>
      <c r="B8" s="310"/>
      <c r="C8" s="310"/>
      <c r="D8" s="302"/>
      <c r="E8" s="302"/>
      <c r="F8" s="33" t="s">
        <v>363</v>
      </c>
      <c r="J8" s="33" t="s">
        <v>405</v>
      </c>
      <c r="K8" s="269" t="s">
        <v>430</v>
      </c>
      <c r="L8" s="251" t="s">
        <v>431</v>
      </c>
      <c r="M8" s="242" t="s">
        <v>432</v>
      </c>
      <c r="N8" s="242"/>
      <c r="O8" s="242"/>
      <c r="P8" s="245"/>
    </row>
    <row r="9" spans="1:16" ht="21" customHeight="1">
      <c r="A9" s="310" t="s">
        <v>338</v>
      </c>
      <c r="B9" s="310"/>
      <c r="C9" s="172" t="s">
        <v>339</v>
      </c>
      <c r="D9" s="309"/>
      <c r="E9" s="309"/>
      <c r="J9" s="33" t="s">
        <v>406</v>
      </c>
      <c r="K9" s="269" t="s">
        <v>433</v>
      </c>
      <c r="L9" s="251" t="s">
        <v>434</v>
      </c>
      <c r="M9" s="242" t="s">
        <v>435</v>
      </c>
      <c r="N9" s="242"/>
      <c r="O9" s="242"/>
      <c r="P9" s="245"/>
    </row>
    <row r="10" spans="10:16" ht="21" customHeight="1">
      <c r="J10" s="171" t="s">
        <v>407</v>
      </c>
      <c r="K10" s="269" t="s">
        <v>436</v>
      </c>
      <c r="L10" s="251" t="s">
        <v>437</v>
      </c>
      <c r="M10" s="242"/>
      <c r="N10" s="242"/>
      <c r="O10" s="242"/>
      <c r="P10" s="245"/>
    </row>
    <row r="11" spans="3:16" ht="21" customHeight="1">
      <c r="C11" s="173"/>
      <c r="D11" s="174" t="s">
        <v>369</v>
      </c>
      <c r="E11" s="174" t="s">
        <v>377</v>
      </c>
      <c r="F11" s="174" t="s">
        <v>368</v>
      </c>
      <c r="K11" s="269" t="s">
        <v>438</v>
      </c>
      <c r="L11" s="251" t="s">
        <v>439</v>
      </c>
      <c r="M11" s="242"/>
      <c r="N11" s="242"/>
      <c r="O11" s="242"/>
      <c r="P11" s="245"/>
    </row>
    <row r="12" spans="1:16" ht="21" customHeight="1">
      <c r="A12" s="173"/>
      <c r="B12" s="173"/>
      <c r="C12" s="305" t="s">
        <v>367</v>
      </c>
      <c r="D12" s="276"/>
      <c r="E12" s="276"/>
      <c r="F12" s="277"/>
      <c r="K12" s="269" t="s">
        <v>440</v>
      </c>
      <c r="L12" s="251"/>
      <c r="M12" s="242"/>
      <c r="N12" s="242"/>
      <c r="O12" s="242"/>
      <c r="P12" s="245"/>
    </row>
    <row r="13" spans="1:16" ht="21" customHeight="1">
      <c r="A13" s="173"/>
      <c r="B13" s="173"/>
      <c r="C13" s="306"/>
      <c r="D13" s="278"/>
      <c r="E13" s="278"/>
      <c r="F13" s="278"/>
      <c r="K13" s="269" t="s">
        <v>441</v>
      </c>
      <c r="L13" s="251" t="s">
        <v>442</v>
      </c>
      <c r="M13" s="242"/>
      <c r="N13" s="242"/>
      <c r="O13" s="242"/>
      <c r="P13" s="245"/>
    </row>
    <row r="14" spans="1:16" ht="21" customHeight="1">
      <c r="A14" s="307"/>
      <c r="B14" s="308"/>
      <c r="C14" s="235"/>
      <c r="K14" s="269" t="s">
        <v>443</v>
      </c>
      <c r="L14" s="251" t="s">
        <v>444</v>
      </c>
      <c r="M14" s="242"/>
      <c r="N14" s="242"/>
      <c r="O14" s="242"/>
      <c r="P14" s="245"/>
    </row>
    <row r="15" spans="1:16" ht="21" customHeight="1">
      <c r="A15" s="308"/>
      <c r="B15" s="308"/>
      <c r="C15" s="236"/>
      <c r="G15" s="175"/>
      <c r="H15" s="176"/>
      <c r="K15" s="269" t="s">
        <v>445</v>
      </c>
      <c r="L15" s="251" t="s">
        <v>446</v>
      </c>
      <c r="M15" s="242" t="s">
        <v>447</v>
      </c>
      <c r="N15" s="242" t="s">
        <v>448</v>
      </c>
      <c r="O15" s="242" t="s">
        <v>449</v>
      </c>
      <c r="P15" s="245" t="s">
        <v>450</v>
      </c>
    </row>
    <row r="16" spans="1:16" ht="21" customHeight="1">
      <c r="A16" s="177"/>
      <c r="B16" s="177"/>
      <c r="C16" s="177"/>
      <c r="D16" s="177"/>
      <c r="E16" s="177"/>
      <c r="F16" s="177"/>
      <c r="G16" s="177"/>
      <c r="K16" s="269" t="s">
        <v>451</v>
      </c>
      <c r="L16" s="251" t="s">
        <v>452</v>
      </c>
      <c r="M16" s="242" t="s">
        <v>453</v>
      </c>
      <c r="N16" s="242"/>
      <c r="O16" s="242"/>
      <c r="P16" s="245"/>
    </row>
    <row r="17" spans="1:16" ht="21" customHeight="1">
      <c r="A17" s="177"/>
      <c r="B17" s="178"/>
      <c r="C17" s="177"/>
      <c r="D17" s="177"/>
      <c r="E17" s="177"/>
      <c r="F17" s="177"/>
      <c r="G17" s="177"/>
      <c r="K17" s="269" t="s">
        <v>454</v>
      </c>
      <c r="L17" s="251" t="s">
        <v>455</v>
      </c>
      <c r="M17" s="242"/>
      <c r="N17" s="242"/>
      <c r="O17" s="242"/>
      <c r="P17" s="245"/>
    </row>
    <row r="18" spans="1:16" ht="21" customHeight="1">
      <c r="A18" s="177"/>
      <c r="B18" s="178"/>
      <c r="C18" s="177"/>
      <c r="D18" s="177"/>
      <c r="E18" s="177"/>
      <c r="F18" s="177"/>
      <c r="G18" s="177"/>
      <c r="K18" s="269" t="s">
        <v>456</v>
      </c>
      <c r="L18" s="251" t="s">
        <v>457</v>
      </c>
      <c r="M18" s="242"/>
      <c r="N18" s="242"/>
      <c r="O18" s="242"/>
      <c r="P18" s="245"/>
    </row>
    <row r="19" spans="1:16" ht="21" customHeight="1">
      <c r="A19" s="177"/>
      <c r="B19" s="177"/>
      <c r="C19" s="177"/>
      <c r="D19" s="177"/>
      <c r="E19" s="177"/>
      <c r="F19" s="177"/>
      <c r="G19" s="177"/>
      <c r="K19" s="271" t="s">
        <v>458</v>
      </c>
      <c r="L19" s="251" t="s">
        <v>459</v>
      </c>
      <c r="M19" s="242" t="s">
        <v>460</v>
      </c>
      <c r="N19" s="242" t="s">
        <v>461</v>
      </c>
      <c r="O19" s="242" t="s">
        <v>462</v>
      </c>
      <c r="P19" s="245" t="s">
        <v>463</v>
      </c>
    </row>
    <row r="20" spans="7:16" ht="21" customHeight="1">
      <c r="G20" s="177"/>
      <c r="K20" s="272"/>
      <c r="L20" s="251" t="s">
        <v>464</v>
      </c>
      <c r="M20" s="242" t="s">
        <v>465</v>
      </c>
      <c r="N20" s="242" t="s">
        <v>466</v>
      </c>
      <c r="O20" s="242" t="s">
        <v>467</v>
      </c>
      <c r="P20" s="245" t="s">
        <v>468</v>
      </c>
    </row>
    <row r="21" spans="11:16" ht="21" customHeight="1" thickBot="1">
      <c r="K21" s="273"/>
      <c r="L21" s="253" t="s">
        <v>469</v>
      </c>
      <c r="M21" s="247" t="s">
        <v>470</v>
      </c>
      <c r="N21" s="247"/>
      <c r="O21" s="247"/>
      <c r="P21" s="248"/>
    </row>
    <row r="22" ht="18.75" customHeight="1"/>
    <row r="23" ht="18.75" customHeight="1"/>
    <row r="24" ht="18.75" customHeight="1"/>
    <row r="25" ht="18.75" customHeight="1"/>
    <row r="26" ht="18.75" customHeight="1"/>
    <row r="27" ht="18.75" customHeight="1"/>
    <row r="28" ht="18.75" customHeight="1"/>
    <row r="29" ht="18.75" customHeight="1"/>
  </sheetData>
  <sheetProtection sheet="1" objects="1" selectLockedCells="1"/>
  <mergeCells count="13">
    <mergeCell ref="A14:B15"/>
    <mergeCell ref="D8:E8"/>
    <mergeCell ref="D9:E9"/>
    <mergeCell ref="A9:B9"/>
    <mergeCell ref="A8:C8"/>
    <mergeCell ref="D7:G7"/>
    <mergeCell ref="B3:C3"/>
    <mergeCell ref="D3:E3"/>
    <mergeCell ref="C12:C13"/>
    <mergeCell ref="L3:P3"/>
    <mergeCell ref="A1:G1"/>
    <mergeCell ref="B5:C5"/>
    <mergeCell ref="D5:E5"/>
  </mergeCells>
  <dataValidations count="1">
    <dataValidation type="list" allowBlank="1" showInputMessage="1" showErrorMessage="1" sqref="D3:E3">
      <formula1>$J$7:$J$10</formula1>
    </dataValidation>
  </dataValidations>
  <printOptions horizontalCentered="1"/>
  <pageMargins left="0.31496062992125984" right="0.35433070866141736" top="0.96"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U57"/>
  <sheetViews>
    <sheetView showGridLines="0" showRowColHeaders="0" zoomScalePageLayoutView="0" workbookViewId="0" topLeftCell="A1">
      <pane ySplit="11" topLeftCell="BM12" activePane="bottomLeft" state="frozen"/>
      <selection pane="topLeft" activeCell="A1" sqref="A1"/>
      <selection pane="bottomLeft" activeCell="J16" sqref="J16"/>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41" customWidth="1"/>
    <col min="11" max="11" width="5.50390625" style="2" customWidth="1"/>
    <col min="12" max="12" width="5.375" style="2" customWidth="1"/>
    <col min="13" max="13" width="9.00390625" style="2" customWidth="1"/>
    <col min="14" max="14" width="8.875" style="2" hidden="1" customWidth="1"/>
    <col min="15" max="15" width="5.375" style="0" hidden="1" customWidth="1"/>
    <col min="16" max="17" width="5.375" style="2" hidden="1" customWidth="1"/>
    <col min="18" max="19" width="5.00390625" style="2" hidden="1" customWidth="1"/>
    <col min="20" max="20" width="10.75390625" style="2" hidden="1" customWidth="1"/>
    <col min="21" max="21" width="4.00390625" style="2" hidden="1" customWidth="1"/>
    <col min="22" max="23" width="4.25390625" style="2" customWidth="1"/>
    <col min="24" max="52" width="8.875" style="2" customWidth="1"/>
    <col min="53" max="53" width="46.625" style="2" customWidth="1"/>
    <col min="54" max="16384" width="9.00390625" style="2" customWidth="1"/>
  </cols>
  <sheetData>
    <row r="1" spans="1:11" ht="26.25" customHeight="1" thickBot="1">
      <c r="A1" s="323" t="s">
        <v>313</v>
      </c>
      <c r="B1" s="324"/>
      <c r="C1" s="325" t="str">
        <f>IF('申込必要事項(様式①)'!$D$3="","",'申込必要事項(様式①)'!$D$3)</f>
        <v>通信陸上</v>
      </c>
      <c r="D1" s="326"/>
      <c r="E1" s="327"/>
      <c r="F1" s="47"/>
      <c r="G1" s="328" t="s">
        <v>344</v>
      </c>
      <c r="H1" s="328"/>
      <c r="J1" s="329" t="s">
        <v>477</v>
      </c>
      <c r="K1" s="329"/>
    </row>
    <row r="2" spans="1:9" ht="15.75" customHeight="1" thickBot="1">
      <c r="A2" s="48"/>
      <c r="B2" s="48"/>
      <c r="C2" s="320">
        <f>IF(C1="","大会名が未入力です。","")</f>
      </c>
      <c r="D2" s="320"/>
      <c r="E2" s="320"/>
      <c r="F2" s="64"/>
      <c r="G2" s="48"/>
      <c r="H2" s="50"/>
      <c r="I2" s="68"/>
    </row>
    <row r="3" spans="1:11" ht="20.25" customHeight="1" thickBot="1">
      <c r="A3" s="314" t="s">
        <v>314</v>
      </c>
      <c r="B3" s="315"/>
      <c r="C3" s="318">
        <f>IF('申込必要事項(様式①)'!D5="","",'申込必要事項(様式①)'!D5)</f>
      </c>
      <c r="D3" s="319"/>
      <c r="E3" s="134"/>
      <c r="F3" s="135" t="s">
        <v>340</v>
      </c>
      <c r="G3" s="321">
        <f>IF('申込必要事項(様式①)'!D8="","",'申込必要事項(様式①)'!D8)</f>
      </c>
      <c r="H3" s="321"/>
      <c r="I3" s="322">
        <f>IF('申込必要事項(様式①)'!D9="","",'申込必要事項(様式①)'!D9)</f>
      </c>
      <c r="J3" s="322"/>
      <c r="K3" s="322"/>
    </row>
    <row r="4" spans="1:11" ht="6" customHeight="1" thickBot="1">
      <c r="A4" s="77"/>
      <c r="B4" s="77"/>
      <c r="C4" s="78"/>
      <c r="D4" s="64"/>
      <c r="E4" s="64"/>
      <c r="F4" s="64"/>
      <c r="G4" s="48"/>
      <c r="H4" s="50"/>
      <c r="I4" s="50"/>
      <c r="J4" s="79"/>
      <c r="K4" s="79"/>
    </row>
    <row r="5" spans="1:11" ht="13.5" customHeight="1">
      <c r="A5" s="77"/>
      <c r="B5" s="77"/>
      <c r="C5" s="63" t="s">
        <v>321</v>
      </c>
      <c r="D5" s="114" t="s">
        <v>357</v>
      </c>
      <c r="E5" s="115">
        <f>COUNTIF($P$12:$P$51,1)</f>
        <v>0</v>
      </c>
      <c r="F5" s="116" t="s">
        <v>322</v>
      </c>
      <c r="G5" s="116" t="s">
        <v>327</v>
      </c>
      <c r="H5" s="154">
        <v>1000</v>
      </c>
      <c r="I5" s="117" t="s">
        <v>324</v>
      </c>
      <c r="J5" s="118">
        <f>IF(E5="","",E5*H5)</f>
        <v>0</v>
      </c>
      <c r="K5" s="119" t="s">
        <v>326</v>
      </c>
    </row>
    <row r="6" spans="1:11" ht="13.5" customHeight="1" thickBot="1">
      <c r="A6" s="77"/>
      <c r="B6" s="77"/>
      <c r="D6" s="120" t="s">
        <v>315</v>
      </c>
      <c r="E6" s="160">
        <f>IF(COUNTIF($K$12:$K$51,"○")&gt;=4,1,0)</f>
        <v>0</v>
      </c>
      <c r="F6" s="121" t="s">
        <v>328</v>
      </c>
      <c r="G6" s="121" t="s">
        <v>323</v>
      </c>
      <c r="H6" s="155">
        <v>1500</v>
      </c>
      <c r="I6" s="122" t="s">
        <v>324</v>
      </c>
      <c r="J6" s="123">
        <f>IF(E6="","",E6*H6)</f>
        <v>0</v>
      </c>
      <c r="K6" s="124" t="s">
        <v>326</v>
      </c>
    </row>
    <row r="7" spans="1:11" ht="13.5" customHeight="1" thickBot="1">
      <c r="A7" s="77"/>
      <c r="B7" s="77"/>
      <c r="D7" s="313"/>
      <c r="E7" s="313"/>
      <c r="F7" s="63"/>
      <c r="G7" s="62"/>
      <c r="H7" s="311" t="s">
        <v>325</v>
      </c>
      <c r="I7" s="312"/>
      <c r="J7" s="126">
        <f>SUM(J5:J6)</f>
        <v>0</v>
      </c>
      <c r="K7" s="125" t="s">
        <v>326</v>
      </c>
    </row>
    <row r="8" spans="1:11" ht="7.5" customHeight="1">
      <c r="A8" s="77"/>
      <c r="B8" s="77"/>
      <c r="C8" s="78"/>
      <c r="D8" s="64"/>
      <c r="E8" s="64"/>
      <c r="F8" s="64"/>
      <c r="G8" s="48"/>
      <c r="H8" s="50"/>
      <c r="I8" s="50"/>
      <c r="J8" s="79"/>
      <c r="K8" s="79"/>
    </row>
    <row r="9" spans="1:11" ht="15.75" customHeight="1">
      <c r="A9" s="141" t="s">
        <v>349</v>
      </c>
      <c r="B9" s="48"/>
      <c r="C9" s="48"/>
      <c r="D9" s="48"/>
      <c r="E9" s="50"/>
      <c r="F9" s="49"/>
      <c r="G9" s="316" t="s">
        <v>305</v>
      </c>
      <c r="H9" s="316"/>
      <c r="I9" s="317" t="s">
        <v>306</v>
      </c>
      <c r="J9" s="317"/>
      <c r="K9" s="142" t="s">
        <v>315</v>
      </c>
    </row>
    <row r="10" spans="1:17" s="21" customFormat="1" ht="15.75" customHeight="1">
      <c r="A10" s="70" t="s">
        <v>197</v>
      </c>
      <c r="B10" s="70" t="s">
        <v>311</v>
      </c>
      <c r="C10" s="70" t="s">
        <v>312</v>
      </c>
      <c r="D10" s="70" t="s">
        <v>298</v>
      </c>
      <c r="E10" s="71" t="s">
        <v>307</v>
      </c>
      <c r="F10" s="70" t="s">
        <v>199</v>
      </c>
      <c r="G10" s="83" t="s">
        <v>227</v>
      </c>
      <c r="H10" s="84" t="s">
        <v>308</v>
      </c>
      <c r="I10" s="85" t="s">
        <v>227</v>
      </c>
      <c r="J10" s="86" t="s">
        <v>308</v>
      </c>
      <c r="K10" s="87" t="s">
        <v>303</v>
      </c>
      <c r="L10" s="2"/>
      <c r="P10" s="2"/>
      <c r="Q10" s="2"/>
    </row>
    <row r="11" spans="1:17" s="5" customFormat="1" ht="15.75" customHeight="1">
      <c r="A11" s="88" t="s">
        <v>224</v>
      </c>
      <c r="B11" s="66">
        <v>500</v>
      </c>
      <c r="C11" s="32" t="s">
        <v>293</v>
      </c>
      <c r="D11" s="32" t="s">
        <v>299</v>
      </c>
      <c r="E11" s="32" t="s">
        <v>362</v>
      </c>
      <c r="F11" s="89">
        <v>1</v>
      </c>
      <c r="G11" s="32" t="s">
        <v>296</v>
      </c>
      <c r="H11" s="90" t="s">
        <v>402</v>
      </c>
      <c r="I11" s="32"/>
      <c r="J11" s="90"/>
      <c r="K11" s="91" t="s">
        <v>316</v>
      </c>
      <c r="L11" s="2"/>
      <c r="P11" s="2"/>
      <c r="Q11" s="2"/>
    </row>
    <row r="12" spans="1:21" s="5" customFormat="1" ht="17.25" customHeight="1">
      <c r="A12" s="38">
        <v>1</v>
      </c>
      <c r="B12" s="31"/>
      <c r="C12" s="31"/>
      <c r="D12" s="31"/>
      <c r="E12" s="31"/>
      <c r="F12" s="92"/>
      <c r="G12" s="93"/>
      <c r="H12" s="94"/>
      <c r="I12" s="93"/>
      <c r="J12" s="94"/>
      <c r="K12" s="92"/>
      <c r="L12" s="2"/>
      <c r="N12" s="5" t="str">
        <f>IF('参加人数(様式④)'!B5="","",'参加人数(様式④)'!B5)</f>
        <v>1年100m</v>
      </c>
      <c r="P12" s="2">
        <f>IF(COUNTA(G12,I12)&gt;=1,1,0)</f>
        <v>0</v>
      </c>
      <c r="Q12" s="2"/>
      <c r="R12" s="5">
        <f>IF(S12="","",COUNT(S12:$S$12))</f>
      </c>
      <c r="S12" s="203">
        <f>IF($K12="○",B12,"")</f>
      </c>
      <c r="T12" s="203">
        <f>IF($K12="○",C12,"")</f>
      </c>
      <c r="U12" s="204">
        <f>IF($K12="○",F12,"")</f>
      </c>
    </row>
    <row r="13" spans="1:21" s="5" customFormat="1" ht="17.25" customHeight="1">
      <c r="A13" s="38">
        <v>2</v>
      </c>
      <c r="B13" s="31"/>
      <c r="C13" s="31"/>
      <c r="D13" s="31"/>
      <c r="E13" s="31"/>
      <c r="F13" s="92"/>
      <c r="G13" s="93"/>
      <c r="H13" s="94"/>
      <c r="I13" s="93"/>
      <c r="J13" s="94"/>
      <c r="K13" s="92"/>
      <c r="L13" s="60"/>
      <c r="N13" s="5" t="str">
        <f>IF('参加人数(様式④)'!B6="","",'参加人数(様式④)'!B6)</f>
        <v>2年100m</v>
      </c>
      <c r="P13" s="2">
        <f aca="true" t="shared" si="0" ref="P13:P51">IF(COUNTA(G13,I13)&gt;=1,1,0)</f>
        <v>0</v>
      </c>
      <c r="Q13" s="2"/>
      <c r="R13" s="5">
        <f>IF(S13="","",COUNT(S$12:$S13))</f>
      </c>
      <c r="S13" s="203">
        <f aca="true" t="shared" si="1" ref="S13:S51">IF($K13="○",B13,"")</f>
      </c>
      <c r="T13" s="203">
        <f aca="true" t="shared" si="2" ref="T13:T51">IF($K13="○",C13,"")</f>
      </c>
      <c r="U13" s="204">
        <f aca="true" t="shared" si="3" ref="U13:U51">IF($K13="○",F13,"")</f>
      </c>
    </row>
    <row r="14" spans="1:21" s="5" customFormat="1" ht="17.25" customHeight="1">
      <c r="A14" s="38">
        <v>3</v>
      </c>
      <c r="B14" s="31"/>
      <c r="C14" s="31"/>
      <c r="D14" s="31"/>
      <c r="E14" s="31"/>
      <c r="F14" s="92"/>
      <c r="G14" s="93"/>
      <c r="H14" s="94"/>
      <c r="I14" s="93"/>
      <c r="J14" s="94"/>
      <c r="K14" s="92"/>
      <c r="L14" s="60"/>
      <c r="N14" s="5" t="str">
        <f>IF('参加人数(様式④)'!B7="","",'参加人数(様式④)'!B7)</f>
        <v>3年100m</v>
      </c>
      <c r="P14" s="2">
        <f t="shared" si="0"/>
        <v>0</v>
      </c>
      <c r="Q14" s="2"/>
      <c r="R14" s="5">
        <f>IF(S14="","",COUNT(S$12:$S14))</f>
      </c>
      <c r="S14" s="203">
        <f t="shared" si="1"/>
      </c>
      <c r="T14" s="203">
        <f t="shared" si="2"/>
      </c>
      <c r="U14" s="204">
        <f t="shared" si="3"/>
      </c>
    </row>
    <row r="15" spans="1:21" s="5" customFormat="1" ht="17.25" customHeight="1">
      <c r="A15" s="38">
        <v>4</v>
      </c>
      <c r="B15" s="31"/>
      <c r="C15" s="31"/>
      <c r="D15" s="31"/>
      <c r="E15" s="31"/>
      <c r="F15" s="92"/>
      <c r="G15" s="93"/>
      <c r="H15" s="94"/>
      <c r="I15" s="93"/>
      <c r="J15" s="94"/>
      <c r="K15" s="92"/>
      <c r="L15" s="60"/>
      <c r="N15" s="5" t="str">
        <f>IF('参加人数(様式④)'!B8="","",'参加人数(様式④)'!B8)</f>
        <v>200m</v>
      </c>
      <c r="P15" s="2">
        <f t="shared" si="0"/>
        <v>0</v>
      </c>
      <c r="Q15" s="2"/>
      <c r="R15" s="5">
        <f>IF(S15="","",COUNT(S$12:$S15))</f>
      </c>
      <c r="S15" s="203">
        <f t="shared" si="1"/>
      </c>
      <c r="T15" s="203">
        <f t="shared" si="2"/>
      </c>
      <c r="U15" s="204">
        <f t="shared" si="3"/>
      </c>
    </row>
    <row r="16" spans="1:21" s="5" customFormat="1" ht="17.25" customHeight="1">
      <c r="A16" s="38">
        <v>5</v>
      </c>
      <c r="B16" s="31"/>
      <c r="C16" s="31"/>
      <c r="D16" s="31"/>
      <c r="E16" s="31"/>
      <c r="F16" s="92"/>
      <c r="G16" s="93"/>
      <c r="H16" s="94"/>
      <c r="I16" s="93"/>
      <c r="J16" s="94"/>
      <c r="K16" s="92"/>
      <c r="L16" s="60"/>
      <c r="N16" s="5" t="str">
        <f>IF('参加人数(様式④)'!B9="","",'参加人数(様式④)'!B9)</f>
        <v>400m</v>
      </c>
      <c r="P16" s="2">
        <f t="shared" si="0"/>
        <v>0</v>
      </c>
      <c r="Q16" s="2"/>
      <c r="R16" s="5">
        <f>IF(S16="","",COUNT(S$12:$S16))</f>
      </c>
      <c r="S16" s="203">
        <f t="shared" si="1"/>
      </c>
      <c r="T16" s="203">
        <f t="shared" si="2"/>
      </c>
      <c r="U16" s="204">
        <f t="shared" si="3"/>
      </c>
    </row>
    <row r="17" spans="1:21" s="5" customFormat="1" ht="17.25" customHeight="1">
      <c r="A17" s="38">
        <v>6</v>
      </c>
      <c r="B17" s="31"/>
      <c r="C17" s="31"/>
      <c r="D17" s="31"/>
      <c r="E17" s="31"/>
      <c r="F17" s="92"/>
      <c r="G17" s="93"/>
      <c r="H17" s="94"/>
      <c r="I17" s="93"/>
      <c r="J17" s="94"/>
      <c r="K17" s="92"/>
      <c r="L17" s="60"/>
      <c r="N17" s="5" t="str">
        <f>IF('参加人数(様式④)'!B10="","",'参加人数(様式④)'!B10)</f>
        <v>800m</v>
      </c>
      <c r="P17" s="2">
        <f t="shared" si="0"/>
        <v>0</v>
      </c>
      <c r="Q17" s="2"/>
      <c r="R17" s="5">
        <f>IF(S17="","",COUNT(S$12:$S17))</f>
      </c>
      <c r="S17" s="203">
        <f t="shared" si="1"/>
      </c>
      <c r="T17" s="203">
        <f t="shared" si="2"/>
      </c>
      <c r="U17" s="204">
        <f t="shared" si="3"/>
      </c>
    </row>
    <row r="18" spans="1:21" s="5" customFormat="1" ht="17.25" customHeight="1">
      <c r="A18" s="38">
        <v>7</v>
      </c>
      <c r="B18" s="31"/>
      <c r="C18" s="31"/>
      <c r="D18" s="31"/>
      <c r="E18" s="31"/>
      <c r="F18" s="92"/>
      <c r="G18" s="93"/>
      <c r="H18" s="94"/>
      <c r="I18" s="93"/>
      <c r="J18" s="94"/>
      <c r="K18" s="92"/>
      <c r="L18" s="60"/>
      <c r="N18" s="5" t="str">
        <f>IF('参加人数(様式④)'!B11="","",'参加人数(様式④)'!B11)</f>
        <v>1年1500m</v>
      </c>
      <c r="P18" s="2">
        <f t="shared" si="0"/>
        <v>0</v>
      </c>
      <c r="Q18" s="2"/>
      <c r="R18" s="5">
        <f>IF(S18="","",COUNT(S$12:$S18))</f>
      </c>
      <c r="S18" s="203">
        <f t="shared" si="1"/>
      </c>
      <c r="T18" s="203">
        <f t="shared" si="2"/>
      </c>
      <c r="U18" s="204">
        <f t="shared" si="3"/>
      </c>
    </row>
    <row r="19" spans="1:21" s="5" customFormat="1" ht="17.25" customHeight="1">
      <c r="A19" s="38">
        <v>8</v>
      </c>
      <c r="B19" s="31"/>
      <c r="C19" s="31"/>
      <c r="D19" s="31"/>
      <c r="E19" s="31"/>
      <c r="F19" s="92"/>
      <c r="G19" s="93"/>
      <c r="H19" s="94"/>
      <c r="I19" s="93"/>
      <c r="J19" s="94"/>
      <c r="K19" s="92"/>
      <c r="L19" s="60"/>
      <c r="N19" s="5" t="str">
        <f>IF('参加人数(様式④)'!B12="","",'参加人数(様式④)'!B12)</f>
        <v>1500m</v>
      </c>
      <c r="P19" s="2">
        <f t="shared" si="0"/>
        <v>0</v>
      </c>
      <c r="Q19" s="2"/>
      <c r="R19" s="5">
        <f>IF(S19="","",COUNT(S$12:$S19))</f>
      </c>
      <c r="S19" s="203">
        <f t="shared" si="1"/>
      </c>
      <c r="T19" s="203">
        <f t="shared" si="2"/>
      </c>
      <c r="U19" s="204">
        <f t="shared" si="3"/>
      </c>
    </row>
    <row r="20" spans="1:21" s="5" customFormat="1" ht="17.25" customHeight="1">
      <c r="A20" s="38">
        <v>9</v>
      </c>
      <c r="B20" s="31"/>
      <c r="C20" s="31"/>
      <c r="D20" s="31"/>
      <c r="E20" s="31"/>
      <c r="F20" s="92"/>
      <c r="G20" s="93"/>
      <c r="H20" s="94"/>
      <c r="I20" s="93"/>
      <c r="J20" s="94"/>
      <c r="K20" s="92"/>
      <c r="L20" s="60"/>
      <c r="N20" s="5" t="str">
        <f>IF('参加人数(様式④)'!B13="","",'参加人数(様式④)'!B13)</f>
        <v>3000m</v>
      </c>
      <c r="P20" s="2">
        <f t="shared" si="0"/>
        <v>0</v>
      </c>
      <c r="Q20" s="2"/>
      <c r="R20" s="5">
        <f>IF(S20="","",COUNT(S$12:$S20))</f>
      </c>
      <c r="S20" s="203">
        <f t="shared" si="1"/>
      </c>
      <c r="T20" s="203">
        <f t="shared" si="2"/>
      </c>
      <c r="U20" s="204">
        <f t="shared" si="3"/>
      </c>
    </row>
    <row r="21" spans="1:21" s="5" customFormat="1" ht="17.25" customHeight="1">
      <c r="A21" s="38">
        <v>10</v>
      </c>
      <c r="B21" s="31"/>
      <c r="C21" s="31"/>
      <c r="D21" s="31"/>
      <c r="E21" s="31"/>
      <c r="F21" s="92"/>
      <c r="G21" s="93"/>
      <c r="H21" s="94"/>
      <c r="I21" s="93"/>
      <c r="J21" s="94"/>
      <c r="K21" s="92"/>
      <c r="L21" s="60"/>
      <c r="N21" s="5" t="str">
        <f>IF('参加人数(様式④)'!B14="","",'参加人数(様式④)'!B14)</f>
        <v>110mH</v>
      </c>
      <c r="P21" s="2">
        <f t="shared" si="0"/>
        <v>0</v>
      </c>
      <c r="Q21" s="2"/>
      <c r="R21" s="5">
        <f>IF(S21="","",COUNT(S$12:$S21))</f>
      </c>
      <c r="S21" s="203">
        <f t="shared" si="1"/>
      </c>
      <c r="T21" s="203">
        <f t="shared" si="2"/>
      </c>
      <c r="U21" s="204">
        <f t="shared" si="3"/>
      </c>
    </row>
    <row r="22" spans="1:21" s="5" customFormat="1" ht="17.25" customHeight="1">
      <c r="A22" s="38">
        <v>11</v>
      </c>
      <c r="B22" s="31"/>
      <c r="C22" s="31"/>
      <c r="D22" s="31"/>
      <c r="E22" s="31"/>
      <c r="F22" s="92"/>
      <c r="G22" s="93"/>
      <c r="H22" s="94"/>
      <c r="I22" s="93"/>
      <c r="J22" s="94"/>
      <c r="K22" s="92"/>
      <c r="L22" s="60"/>
      <c r="N22" s="5" t="str">
        <f>IF('参加人数(様式④)'!B15="","",'参加人数(様式④)'!B15)</f>
        <v>走高跳</v>
      </c>
      <c r="P22" s="2">
        <f t="shared" si="0"/>
        <v>0</v>
      </c>
      <c r="Q22" s="2"/>
      <c r="R22" s="5">
        <f>IF(S22="","",COUNT(S$12:$S22))</f>
      </c>
      <c r="S22" s="203">
        <f t="shared" si="1"/>
      </c>
      <c r="T22" s="203">
        <f t="shared" si="2"/>
      </c>
      <c r="U22" s="204">
        <f t="shared" si="3"/>
      </c>
    </row>
    <row r="23" spans="1:21" s="5" customFormat="1" ht="17.25" customHeight="1">
      <c r="A23" s="38">
        <v>12</v>
      </c>
      <c r="B23" s="31"/>
      <c r="C23" s="31"/>
      <c r="D23" s="31"/>
      <c r="E23" s="31"/>
      <c r="F23" s="92"/>
      <c r="G23" s="93"/>
      <c r="H23" s="94"/>
      <c r="I23" s="93"/>
      <c r="J23" s="94"/>
      <c r="K23" s="92"/>
      <c r="L23" s="60"/>
      <c r="N23" s="5" t="str">
        <f>IF('参加人数(様式④)'!B16="","",'参加人数(様式④)'!B16)</f>
        <v>棒高跳</v>
      </c>
      <c r="P23" s="2">
        <f t="shared" si="0"/>
        <v>0</v>
      </c>
      <c r="Q23" s="2"/>
      <c r="R23" s="5">
        <f>IF(S23="","",COUNT(S$12:$S23))</f>
      </c>
      <c r="S23" s="203">
        <f t="shared" si="1"/>
      </c>
      <c r="T23" s="203">
        <f t="shared" si="2"/>
      </c>
      <c r="U23" s="204">
        <f t="shared" si="3"/>
      </c>
    </row>
    <row r="24" spans="1:21" s="5" customFormat="1" ht="17.25" customHeight="1">
      <c r="A24" s="38">
        <v>13</v>
      </c>
      <c r="B24" s="31"/>
      <c r="C24" s="31"/>
      <c r="D24" s="31"/>
      <c r="E24" s="31"/>
      <c r="F24" s="92"/>
      <c r="G24" s="93"/>
      <c r="H24" s="94"/>
      <c r="I24" s="93"/>
      <c r="J24" s="94"/>
      <c r="K24" s="92"/>
      <c r="L24" s="60"/>
      <c r="N24" s="5" t="str">
        <f>IF('参加人数(様式④)'!B17="","",'参加人数(様式④)'!B17)</f>
        <v>走幅跳</v>
      </c>
      <c r="P24" s="2">
        <f t="shared" si="0"/>
        <v>0</v>
      </c>
      <c r="Q24" s="2"/>
      <c r="R24" s="5">
        <f>IF(S24="","",COUNT(S$12:$S24))</f>
      </c>
      <c r="S24" s="203">
        <f t="shared" si="1"/>
      </c>
      <c r="T24" s="203">
        <f t="shared" si="2"/>
      </c>
      <c r="U24" s="204">
        <f t="shared" si="3"/>
      </c>
    </row>
    <row r="25" spans="1:21" s="5" customFormat="1" ht="17.25" customHeight="1">
      <c r="A25" s="38">
        <v>14</v>
      </c>
      <c r="B25" s="31"/>
      <c r="C25" s="31"/>
      <c r="D25" s="31"/>
      <c r="E25" s="31"/>
      <c r="F25" s="92"/>
      <c r="G25" s="93"/>
      <c r="H25" s="94"/>
      <c r="I25" s="93"/>
      <c r="J25" s="94"/>
      <c r="K25" s="92"/>
      <c r="L25" s="60"/>
      <c r="N25" s="5" t="str">
        <f>IF('参加人数(様式④)'!B18="","",'参加人数(様式④)'!B18)</f>
        <v>砲丸投⑤</v>
      </c>
      <c r="P25" s="2">
        <f t="shared" si="0"/>
        <v>0</v>
      </c>
      <c r="Q25" s="2"/>
      <c r="R25" s="5">
        <f>IF(S25="","",COUNT(S$12:$S25))</f>
      </c>
      <c r="S25" s="203">
        <f t="shared" si="1"/>
      </c>
      <c r="T25" s="203">
        <f t="shared" si="2"/>
      </c>
      <c r="U25" s="204">
        <f t="shared" si="3"/>
      </c>
    </row>
    <row r="26" spans="1:21" s="5" customFormat="1" ht="17.25" customHeight="1">
      <c r="A26" s="38">
        <v>15</v>
      </c>
      <c r="B26" s="31"/>
      <c r="C26" s="31"/>
      <c r="D26" s="31"/>
      <c r="E26" s="31"/>
      <c r="F26" s="92"/>
      <c r="G26" s="93"/>
      <c r="H26" s="94"/>
      <c r="I26" s="93"/>
      <c r="J26" s="94"/>
      <c r="K26" s="92"/>
      <c r="L26" s="60"/>
      <c r="N26" s="5" t="str">
        <f>IF('参加人数(様式④)'!B19="","",'参加人数(様式④)'!B19)</f>
        <v>４種競技</v>
      </c>
      <c r="P26" s="2">
        <f t="shared" si="0"/>
        <v>0</v>
      </c>
      <c r="Q26" s="2"/>
      <c r="R26" s="5">
        <f>IF(S26="","",COUNT(S$12:$S26))</f>
      </c>
      <c r="S26" s="203">
        <f t="shared" si="1"/>
      </c>
      <c r="T26" s="203">
        <f t="shared" si="2"/>
      </c>
      <c r="U26" s="204">
        <f t="shared" si="3"/>
      </c>
    </row>
    <row r="27" spans="1:21" s="5" customFormat="1" ht="17.25" customHeight="1">
      <c r="A27" s="38">
        <v>16</v>
      </c>
      <c r="B27" s="31"/>
      <c r="C27" s="31"/>
      <c r="D27" s="31"/>
      <c r="E27" s="31"/>
      <c r="F27" s="92"/>
      <c r="G27" s="93"/>
      <c r="H27" s="94"/>
      <c r="I27" s="93"/>
      <c r="J27" s="94"/>
      <c r="K27" s="92"/>
      <c r="L27" s="60"/>
      <c r="N27" s="5">
        <f>IF('参加人数(様式④)'!B20="","",'参加人数(様式④)'!B20)</f>
      </c>
      <c r="P27" s="2">
        <f t="shared" si="0"/>
        <v>0</v>
      </c>
      <c r="Q27" s="2"/>
      <c r="R27" s="5">
        <f>IF(S27="","",COUNT(S$12:$S27))</f>
      </c>
      <c r="S27" s="203">
        <f t="shared" si="1"/>
      </c>
      <c r="T27" s="203">
        <f t="shared" si="2"/>
      </c>
      <c r="U27" s="204">
        <f t="shared" si="3"/>
      </c>
    </row>
    <row r="28" spans="1:21" s="5" customFormat="1" ht="17.25" customHeight="1">
      <c r="A28" s="38">
        <v>17</v>
      </c>
      <c r="B28" s="31"/>
      <c r="C28" s="31"/>
      <c r="D28" s="31"/>
      <c r="E28" s="31"/>
      <c r="F28" s="92"/>
      <c r="G28" s="93"/>
      <c r="H28" s="94"/>
      <c r="I28" s="93"/>
      <c r="J28" s="94"/>
      <c r="K28" s="92"/>
      <c r="L28" s="60"/>
      <c r="N28" s="5">
        <f>IF('参加人数(様式④)'!B21="","",'参加人数(様式④)'!B21)</f>
      </c>
      <c r="P28" s="2">
        <f t="shared" si="0"/>
        <v>0</v>
      </c>
      <c r="Q28" s="2"/>
      <c r="R28" s="5">
        <f>IF(S28="","",COUNT(S$12:$S28))</f>
      </c>
      <c r="S28" s="203">
        <f t="shared" si="1"/>
      </c>
      <c r="T28" s="203">
        <f t="shared" si="2"/>
      </c>
      <c r="U28" s="204">
        <f t="shared" si="3"/>
      </c>
    </row>
    <row r="29" spans="1:21" s="5" customFormat="1" ht="17.25" customHeight="1">
      <c r="A29" s="38">
        <v>18</v>
      </c>
      <c r="B29" s="31"/>
      <c r="C29" s="31"/>
      <c r="D29" s="31"/>
      <c r="E29" s="31"/>
      <c r="F29" s="92"/>
      <c r="G29" s="93"/>
      <c r="H29" s="94"/>
      <c r="I29" s="93"/>
      <c r="J29" s="94"/>
      <c r="K29" s="92"/>
      <c r="L29" s="60"/>
      <c r="N29" s="5">
        <f>IF('参加人数(様式④)'!B22="","",'参加人数(様式④)'!B22)</f>
      </c>
      <c r="P29" s="2">
        <f t="shared" si="0"/>
        <v>0</v>
      </c>
      <c r="Q29" s="2"/>
      <c r="R29" s="5">
        <f>IF(S29="","",COUNT(S$12:$S29))</f>
      </c>
      <c r="S29" s="203">
        <f t="shared" si="1"/>
      </c>
      <c r="T29" s="203">
        <f t="shared" si="2"/>
      </c>
      <c r="U29" s="204">
        <f t="shared" si="3"/>
      </c>
    </row>
    <row r="30" spans="1:21" s="5" customFormat="1" ht="17.25" customHeight="1">
      <c r="A30" s="38">
        <v>19</v>
      </c>
      <c r="B30" s="31"/>
      <c r="C30" s="31"/>
      <c r="D30" s="31"/>
      <c r="E30" s="31"/>
      <c r="F30" s="92"/>
      <c r="G30" s="93"/>
      <c r="H30" s="94"/>
      <c r="I30" s="93"/>
      <c r="J30" s="94"/>
      <c r="K30" s="92"/>
      <c r="L30" s="60"/>
      <c r="N30" s="5">
        <f>IF('参加人数(様式④)'!B23="","",'参加人数(様式④)'!B23)</f>
      </c>
      <c r="P30" s="2">
        <f t="shared" si="0"/>
        <v>0</v>
      </c>
      <c r="Q30" s="2"/>
      <c r="R30" s="5">
        <f>IF(S30="","",COUNT(S$12:$S30))</f>
      </c>
      <c r="S30" s="203">
        <f t="shared" si="1"/>
      </c>
      <c r="T30" s="203">
        <f t="shared" si="2"/>
      </c>
      <c r="U30" s="204">
        <f t="shared" si="3"/>
      </c>
    </row>
    <row r="31" spans="1:21" s="5" customFormat="1" ht="17.25" customHeight="1">
      <c r="A31" s="38">
        <v>20</v>
      </c>
      <c r="B31" s="31"/>
      <c r="C31" s="31"/>
      <c r="D31" s="31"/>
      <c r="E31" s="31"/>
      <c r="F31" s="92"/>
      <c r="G31" s="93"/>
      <c r="H31" s="94"/>
      <c r="I31" s="93"/>
      <c r="J31" s="94"/>
      <c r="K31" s="92"/>
      <c r="L31" s="60"/>
      <c r="N31" s="5">
        <f>IF('参加人数(様式④)'!B24="","",'参加人数(様式④)'!B24)</f>
      </c>
      <c r="P31" s="2">
        <f t="shared" si="0"/>
        <v>0</v>
      </c>
      <c r="Q31" s="2"/>
      <c r="R31" s="5">
        <f>IF(S31="","",COUNT(S$12:$S31))</f>
      </c>
      <c r="S31" s="203">
        <f t="shared" si="1"/>
      </c>
      <c r="T31" s="203">
        <f t="shared" si="2"/>
      </c>
      <c r="U31" s="204">
        <f t="shared" si="3"/>
      </c>
    </row>
    <row r="32" spans="1:21" s="5" customFormat="1" ht="17.25" customHeight="1">
      <c r="A32" s="38">
        <v>21</v>
      </c>
      <c r="B32" s="31"/>
      <c r="C32" s="31"/>
      <c r="D32" s="31"/>
      <c r="E32" s="31"/>
      <c r="F32" s="92"/>
      <c r="G32" s="93"/>
      <c r="H32" s="94"/>
      <c r="I32" s="93"/>
      <c r="J32" s="94"/>
      <c r="K32" s="92"/>
      <c r="L32" s="60"/>
      <c r="P32" s="2">
        <f t="shared" si="0"/>
        <v>0</v>
      </c>
      <c r="Q32" s="2"/>
      <c r="R32" s="5">
        <f>IF(S32="","",COUNT(S$12:$S32))</f>
      </c>
      <c r="S32" s="203">
        <f t="shared" si="1"/>
      </c>
      <c r="T32" s="203">
        <f t="shared" si="2"/>
      </c>
      <c r="U32" s="204">
        <f t="shared" si="3"/>
      </c>
    </row>
    <row r="33" spans="1:21" s="5" customFormat="1" ht="17.25" customHeight="1">
      <c r="A33" s="38">
        <v>22</v>
      </c>
      <c r="B33" s="31"/>
      <c r="C33" s="31"/>
      <c r="D33" s="31"/>
      <c r="E33" s="31"/>
      <c r="F33" s="92"/>
      <c r="G33" s="93"/>
      <c r="H33" s="94"/>
      <c r="I33" s="93"/>
      <c r="J33" s="94"/>
      <c r="K33" s="92"/>
      <c r="L33" s="60"/>
      <c r="P33" s="2">
        <f t="shared" si="0"/>
        <v>0</v>
      </c>
      <c r="Q33" s="2"/>
      <c r="R33" s="5">
        <f>IF(S33="","",COUNT(S$12:$S33))</f>
      </c>
      <c r="S33" s="203">
        <f t="shared" si="1"/>
      </c>
      <c r="T33" s="203">
        <f t="shared" si="2"/>
      </c>
      <c r="U33" s="204">
        <f t="shared" si="3"/>
      </c>
    </row>
    <row r="34" spans="1:21" s="5" customFormat="1" ht="17.25" customHeight="1">
      <c r="A34" s="38">
        <v>23</v>
      </c>
      <c r="B34" s="31"/>
      <c r="C34" s="31"/>
      <c r="D34" s="31"/>
      <c r="E34" s="31"/>
      <c r="F34" s="92"/>
      <c r="G34" s="93"/>
      <c r="H34" s="94"/>
      <c r="I34" s="93"/>
      <c r="J34" s="94"/>
      <c r="K34" s="92"/>
      <c r="L34" s="60"/>
      <c r="P34" s="2">
        <f t="shared" si="0"/>
        <v>0</v>
      </c>
      <c r="Q34" s="2"/>
      <c r="R34" s="5">
        <f>IF(S34="","",COUNT(S$12:$S34))</f>
      </c>
      <c r="S34" s="203">
        <f t="shared" si="1"/>
      </c>
      <c r="T34" s="203">
        <f t="shared" si="2"/>
      </c>
      <c r="U34" s="204">
        <f t="shared" si="3"/>
      </c>
    </row>
    <row r="35" spans="1:21" s="5" customFormat="1" ht="17.25" customHeight="1">
      <c r="A35" s="38">
        <v>24</v>
      </c>
      <c r="B35" s="31"/>
      <c r="C35" s="31"/>
      <c r="D35" s="31"/>
      <c r="E35" s="31"/>
      <c r="F35" s="92"/>
      <c r="G35" s="93"/>
      <c r="H35" s="94"/>
      <c r="I35" s="93"/>
      <c r="J35" s="94"/>
      <c r="K35" s="92"/>
      <c r="L35" s="60"/>
      <c r="P35" s="2">
        <f t="shared" si="0"/>
        <v>0</v>
      </c>
      <c r="Q35" s="2"/>
      <c r="R35" s="5">
        <f>IF(S35="","",COUNT(S$12:$S35))</f>
      </c>
      <c r="S35" s="203">
        <f t="shared" si="1"/>
      </c>
      <c r="T35" s="203">
        <f t="shared" si="2"/>
      </c>
      <c r="U35" s="204">
        <f t="shared" si="3"/>
      </c>
    </row>
    <row r="36" spans="1:21" s="5" customFormat="1" ht="17.25" customHeight="1">
      <c r="A36" s="38">
        <v>25</v>
      </c>
      <c r="B36" s="31"/>
      <c r="C36" s="31"/>
      <c r="D36" s="31"/>
      <c r="E36" s="31"/>
      <c r="F36" s="92"/>
      <c r="G36" s="93"/>
      <c r="H36" s="94"/>
      <c r="I36" s="93"/>
      <c r="J36" s="94"/>
      <c r="K36" s="92"/>
      <c r="L36" s="60"/>
      <c r="P36" s="2">
        <f t="shared" si="0"/>
        <v>0</v>
      </c>
      <c r="Q36" s="2"/>
      <c r="R36" s="5">
        <f>IF(S36="","",COUNT(S$12:$S36))</f>
      </c>
      <c r="S36" s="203">
        <f t="shared" si="1"/>
      </c>
      <c r="T36" s="203">
        <f t="shared" si="2"/>
      </c>
      <c r="U36" s="204">
        <f t="shared" si="3"/>
      </c>
    </row>
    <row r="37" spans="1:21" s="5" customFormat="1" ht="17.25" customHeight="1">
      <c r="A37" s="38">
        <v>26</v>
      </c>
      <c r="B37" s="31"/>
      <c r="C37" s="31"/>
      <c r="D37" s="31"/>
      <c r="E37" s="31"/>
      <c r="F37" s="92"/>
      <c r="G37" s="93"/>
      <c r="H37" s="94"/>
      <c r="I37" s="93"/>
      <c r="J37" s="94"/>
      <c r="K37" s="92"/>
      <c r="L37" s="60"/>
      <c r="P37" s="2">
        <f t="shared" si="0"/>
        <v>0</v>
      </c>
      <c r="Q37" s="2"/>
      <c r="R37" s="5">
        <f>IF(S37="","",COUNT(S$12:$S37))</f>
      </c>
      <c r="S37" s="203">
        <f t="shared" si="1"/>
      </c>
      <c r="T37" s="203">
        <f t="shared" si="2"/>
      </c>
      <c r="U37" s="204">
        <f t="shared" si="3"/>
      </c>
    </row>
    <row r="38" spans="1:21" s="5" customFormat="1" ht="17.25" customHeight="1">
      <c r="A38" s="38">
        <v>27</v>
      </c>
      <c r="B38" s="31"/>
      <c r="C38" s="31"/>
      <c r="D38" s="31"/>
      <c r="E38" s="31"/>
      <c r="F38" s="92"/>
      <c r="G38" s="93"/>
      <c r="H38" s="94"/>
      <c r="I38" s="93"/>
      <c r="J38" s="94"/>
      <c r="K38" s="92"/>
      <c r="L38" s="60"/>
      <c r="P38" s="2">
        <f t="shared" si="0"/>
        <v>0</v>
      </c>
      <c r="Q38" s="2"/>
      <c r="R38" s="5">
        <f>IF(S38="","",COUNT(S$12:$S38))</f>
      </c>
      <c r="S38" s="203">
        <f t="shared" si="1"/>
      </c>
      <c r="T38" s="203">
        <f t="shared" si="2"/>
      </c>
      <c r="U38" s="204">
        <f t="shared" si="3"/>
      </c>
    </row>
    <row r="39" spans="1:21" s="5" customFormat="1" ht="17.25" customHeight="1">
      <c r="A39" s="38">
        <v>28</v>
      </c>
      <c r="B39" s="31"/>
      <c r="C39" s="31"/>
      <c r="D39" s="31"/>
      <c r="E39" s="31"/>
      <c r="F39" s="92"/>
      <c r="G39" s="93"/>
      <c r="H39" s="94"/>
      <c r="I39" s="93"/>
      <c r="J39" s="94"/>
      <c r="K39" s="92"/>
      <c r="L39" s="60"/>
      <c r="P39" s="2">
        <f t="shared" si="0"/>
        <v>0</v>
      </c>
      <c r="Q39" s="2"/>
      <c r="R39" s="5">
        <f>IF(S39="","",COUNT(S$12:$S39))</f>
      </c>
      <c r="S39" s="203">
        <f t="shared" si="1"/>
      </c>
      <c r="T39" s="203">
        <f t="shared" si="2"/>
      </c>
      <c r="U39" s="204">
        <f t="shared" si="3"/>
      </c>
    </row>
    <row r="40" spans="1:21" s="5" customFormat="1" ht="17.25" customHeight="1">
      <c r="A40" s="38">
        <v>29</v>
      </c>
      <c r="B40" s="31"/>
      <c r="C40" s="31"/>
      <c r="D40" s="31"/>
      <c r="E40" s="31"/>
      <c r="F40" s="92"/>
      <c r="G40" s="93"/>
      <c r="H40" s="94"/>
      <c r="I40" s="93"/>
      <c r="J40" s="94"/>
      <c r="K40" s="92"/>
      <c r="L40" s="60"/>
      <c r="P40" s="2">
        <f t="shared" si="0"/>
        <v>0</v>
      </c>
      <c r="Q40" s="2"/>
      <c r="R40" s="5">
        <f>IF(S40="","",COUNT(S$12:$S40))</f>
      </c>
      <c r="S40" s="203">
        <f t="shared" si="1"/>
      </c>
      <c r="T40" s="203">
        <f t="shared" si="2"/>
      </c>
      <c r="U40" s="204">
        <f t="shared" si="3"/>
      </c>
    </row>
    <row r="41" spans="1:21" s="5" customFormat="1" ht="17.25" customHeight="1">
      <c r="A41" s="38">
        <v>30</v>
      </c>
      <c r="B41" s="31"/>
      <c r="C41" s="31"/>
      <c r="D41" s="31"/>
      <c r="E41" s="31"/>
      <c r="F41" s="92"/>
      <c r="G41" s="93"/>
      <c r="H41" s="94"/>
      <c r="I41" s="93"/>
      <c r="J41" s="94"/>
      <c r="K41" s="92"/>
      <c r="L41" s="60"/>
      <c r="P41" s="2">
        <f t="shared" si="0"/>
        <v>0</v>
      </c>
      <c r="Q41" s="2"/>
      <c r="R41" s="5">
        <f>IF(S41="","",COUNT(S$12:$S41))</f>
      </c>
      <c r="S41" s="203">
        <f t="shared" si="1"/>
      </c>
      <c r="T41" s="203">
        <f t="shared" si="2"/>
      </c>
      <c r="U41" s="204">
        <f t="shared" si="3"/>
      </c>
    </row>
    <row r="42" spans="1:21" s="5" customFormat="1" ht="17.25" customHeight="1">
      <c r="A42" s="38">
        <v>31</v>
      </c>
      <c r="B42" s="31"/>
      <c r="C42" s="31"/>
      <c r="D42" s="31"/>
      <c r="E42" s="31"/>
      <c r="F42" s="92"/>
      <c r="G42" s="93"/>
      <c r="H42" s="94"/>
      <c r="I42" s="93"/>
      <c r="J42" s="94"/>
      <c r="K42" s="92"/>
      <c r="L42" s="60"/>
      <c r="P42" s="2">
        <f t="shared" si="0"/>
        <v>0</v>
      </c>
      <c r="Q42" s="2"/>
      <c r="R42" s="5">
        <f>IF(S42="","",COUNT(S$12:$S42))</f>
      </c>
      <c r="S42" s="203">
        <f t="shared" si="1"/>
      </c>
      <c r="T42" s="203">
        <f t="shared" si="2"/>
      </c>
      <c r="U42" s="204">
        <f t="shared" si="3"/>
      </c>
    </row>
    <row r="43" spans="1:21" s="5" customFormat="1" ht="17.25" customHeight="1">
      <c r="A43" s="38">
        <v>32</v>
      </c>
      <c r="B43" s="31"/>
      <c r="C43" s="31"/>
      <c r="D43" s="31"/>
      <c r="E43" s="31"/>
      <c r="F43" s="92"/>
      <c r="G43" s="93"/>
      <c r="H43" s="94"/>
      <c r="I43" s="93"/>
      <c r="J43" s="94"/>
      <c r="K43" s="92"/>
      <c r="L43" s="60"/>
      <c r="P43" s="2">
        <f t="shared" si="0"/>
        <v>0</v>
      </c>
      <c r="Q43" s="2"/>
      <c r="R43" s="5">
        <f>IF(S43="","",COUNT(S$12:$S43))</f>
      </c>
      <c r="S43" s="203">
        <f t="shared" si="1"/>
      </c>
      <c r="T43" s="203">
        <f t="shared" si="2"/>
      </c>
      <c r="U43" s="204">
        <f t="shared" si="3"/>
      </c>
    </row>
    <row r="44" spans="1:21" s="5" customFormat="1" ht="17.25" customHeight="1">
      <c r="A44" s="38">
        <v>33</v>
      </c>
      <c r="B44" s="31"/>
      <c r="C44" s="31"/>
      <c r="D44" s="31"/>
      <c r="E44" s="31"/>
      <c r="F44" s="92"/>
      <c r="G44" s="93"/>
      <c r="H44" s="94"/>
      <c r="I44" s="93"/>
      <c r="J44" s="94"/>
      <c r="K44" s="92"/>
      <c r="L44" s="60"/>
      <c r="P44" s="2">
        <f t="shared" si="0"/>
        <v>0</v>
      </c>
      <c r="Q44" s="2"/>
      <c r="R44" s="5">
        <f>IF(S44="","",COUNT(S$12:$S44))</f>
      </c>
      <c r="S44" s="203">
        <f t="shared" si="1"/>
      </c>
      <c r="T44" s="203">
        <f t="shared" si="2"/>
      </c>
      <c r="U44" s="204">
        <f t="shared" si="3"/>
      </c>
    </row>
    <row r="45" spans="1:21" s="5" customFormat="1" ht="17.25" customHeight="1">
      <c r="A45" s="38">
        <v>34</v>
      </c>
      <c r="B45" s="31"/>
      <c r="C45" s="31"/>
      <c r="D45" s="31"/>
      <c r="E45" s="31"/>
      <c r="F45" s="92"/>
      <c r="G45" s="93"/>
      <c r="H45" s="94"/>
      <c r="I45" s="93"/>
      <c r="J45" s="94"/>
      <c r="K45" s="92"/>
      <c r="L45" s="60"/>
      <c r="P45" s="2">
        <f t="shared" si="0"/>
        <v>0</v>
      </c>
      <c r="Q45" s="2"/>
      <c r="R45" s="5">
        <f>IF(S45="","",COUNT(S$12:$S45))</f>
      </c>
      <c r="S45" s="203">
        <f t="shared" si="1"/>
      </c>
      <c r="T45" s="203">
        <f t="shared" si="2"/>
      </c>
      <c r="U45" s="204">
        <f t="shared" si="3"/>
      </c>
    </row>
    <row r="46" spans="1:21" s="5" customFormat="1" ht="17.25" customHeight="1">
      <c r="A46" s="38">
        <v>35</v>
      </c>
      <c r="B46" s="31"/>
      <c r="C46" s="31"/>
      <c r="D46" s="31"/>
      <c r="E46" s="31"/>
      <c r="F46" s="92"/>
      <c r="G46" s="93"/>
      <c r="H46" s="94"/>
      <c r="I46" s="93"/>
      <c r="J46" s="94"/>
      <c r="K46" s="92"/>
      <c r="L46" s="60"/>
      <c r="P46" s="2">
        <f t="shared" si="0"/>
        <v>0</v>
      </c>
      <c r="Q46" s="2"/>
      <c r="R46" s="5">
        <f>IF(S46="","",COUNT(S$12:$S46))</f>
      </c>
      <c r="S46" s="203">
        <f t="shared" si="1"/>
      </c>
      <c r="T46" s="203">
        <f t="shared" si="2"/>
      </c>
      <c r="U46" s="204">
        <f t="shared" si="3"/>
      </c>
    </row>
    <row r="47" spans="1:21" s="5" customFormat="1" ht="17.25" customHeight="1">
      <c r="A47" s="38">
        <v>36</v>
      </c>
      <c r="B47" s="31"/>
      <c r="C47" s="31"/>
      <c r="D47" s="31"/>
      <c r="E47" s="31"/>
      <c r="F47" s="92"/>
      <c r="G47" s="93"/>
      <c r="H47" s="94"/>
      <c r="I47" s="93"/>
      <c r="J47" s="94"/>
      <c r="K47" s="92"/>
      <c r="L47" s="60"/>
      <c r="P47" s="2">
        <f t="shared" si="0"/>
        <v>0</v>
      </c>
      <c r="Q47" s="2"/>
      <c r="R47" s="5">
        <f>IF(S47="","",COUNT(S$12:$S47))</f>
      </c>
      <c r="S47" s="203">
        <f t="shared" si="1"/>
      </c>
      <c r="T47" s="203">
        <f t="shared" si="2"/>
      </c>
      <c r="U47" s="204">
        <f t="shared" si="3"/>
      </c>
    </row>
    <row r="48" spans="1:21" s="5" customFormat="1" ht="17.25" customHeight="1">
      <c r="A48" s="38">
        <v>37</v>
      </c>
      <c r="B48" s="31"/>
      <c r="C48" s="31"/>
      <c r="D48" s="31"/>
      <c r="E48" s="31"/>
      <c r="F48" s="92"/>
      <c r="G48" s="93"/>
      <c r="H48" s="94"/>
      <c r="I48" s="93"/>
      <c r="J48" s="94"/>
      <c r="K48" s="92"/>
      <c r="L48" s="60"/>
      <c r="P48" s="2">
        <f t="shared" si="0"/>
        <v>0</v>
      </c>
      <c r="Q48" s="2"/>
      <c r="R48" s="5">
        <f>IF(S48="","",COUNT(S$12:$S48))</f>
      </c>
      <c r="S48" s="203">
        <f t="shared" si="1"/>
      </c>
      <c r="T48" s="203">
        <f t="shared" si="2"/>
      </c>
      <c r="U48" s="204">
        <f t="shared" si="3"/>
      </c>
    </row>
    <row r="49" spans="1:21" s="5" customFormat="1" ht="17.25" customHeight="1">
      <c r="A49" s="38">
        <v>38</v>
      </c>
      <c r="B49" s="31"/>
      <c r="C49" s="31"/>
      <c r="D49" s="31"/>
      <c r="E49" s="31"/>
      <c r="F49" s="92"/>
      <c r="G49" s="93"/>
      <c r="H49" s="94"/>
      <c r="I49" s="93"/>
      <c r="J49" s="94"/>
      <c r="K49" s="92"/>
      <c r="L49" s="60"/>
      <c r="P49" s="2">
        <f t="shared" si="0"/>
        <v>0</v>
      </c>
      <c r="Q49" s="2"/>
      <c r="R49" s="5">
        <f>IF(S49="","",COUNT(S$12:$S49))</f>
      </c>
      <c r="S49" s="203">
        <f t="shared" si="1"/>
      </c>
      <c r="T49" s="203">
        <f t="shared" si="2"/>
      </c>
      <c r="U49" s="204">
        <f t="shared" si="3"/>
      </c>
    </row>
    <row r="50" spans="1:21" s="5" customFormat="1" ht="17.25" customHeight="1">
      <c r="A50" s="38">
        <v>39</v>
      </c>
      <c r="B50" s="31"/>
      <c r="C50" s="31"/>
      <c r="D50" s="31"/>
      <c r="E50" s="31"/>
      <c r="F50" s="92"/>
      <c r="G50" s="93"/>
      <c r="H50" s="94"/>
      <c r="I50" s="93"/>
      <c r="J50" s="94"/>
      <c r="K50" s="92"/>
      <c r="L50" s="60"/>
      <c r="P50" s="2">
        <f t="shared" si="0"/>
        <v>0</v>
      </c>
      <c r="Q50" s="2"/>
      <c r="R50" s="5">
        <f>IF(S50="","",COUNT(S$12:$S50))</f>
      </c>
      <c r="S50" s="203">
        <f t="shared" si="1"/>
      </c>
      <c r="T50" s="203">
        <f t="shared" si="2"/>
      </c>
      <c r="U50" s="204">
        <f t="shared" si="3"/>
      </c>
    </row>
    <row r="51" spans="1:21" s="5" customFormat="1" ht="17.25" customHeight="1">
      <c r="A51" s="38">
        <v>40</v>
      </c>
      <c r="B51" s="31"/>
      <c r="C51" s="31"/>
      <c r="D51" s="31"/>
      <c r="E51" s="31"/>
      <c r="F51" s="92"/>
      <c r="G51" s="93"/>
      <c r="H51" s="94"/>
      <c r="I51" s="93"/>
      <c r="J51" s="94"/>
      <c r="K51" s="92"/>
      <c r="L51" s="60"/>
      <c r="P51" s="2">
        <f t="shared" si="0"/>
        <v>0</v>
      </c>
      <c r="Q51" s="2"/>
      <c r="R51" s="5">
        <f>IF(S51="","",COUNT(S$12:$S51))</f>
      </c>
      <c r="S51" s="203">
        <f t="shared" si="1"/>
      </c>
      <c r="T51" s="203">
        <f t="shared" si="2"/>
      </c>
      <c r="U51" s="204">
        <f t="shared" si="3"/>
      </c>
    </row>
    <row r="52" ht="12" customHeight="1"/>
    <row r="53" spans="3:15" ht="18.75" customHeight="1">
      <c r="C53" s="2"/>
      <c r="D53" s="2"/>
      <c r="F53" s="2"/>
      <c r="G53" s="2"/>
      <c r="J53" s="2"/>
      <c r="O53" s="2"/>
    </row>
    <row r="54" spans="3:15" ht="18.75" customHeight="1">
      <c r="C54" s="2"/>
      <c r="D54" s="2"/>
      <c r="F54" s="2"/>
      <c r="G54" s="2"/>
      <c r="J54" s="2"/>
      <c r="O54" s="2"/>
    </row>
    <row r="55" spans="3:15" ht="18.75" customHeight="1">
      <c r="C55" s="2"/>
      <c r="D55" s="2"/>
      <c r="F55" s="2"/>
      <c r="G55" s="2"/>
      <c r="J55" s="2"/>
      <c r="O55" s="2"/>
    </row>
    <row r="56" spans="3:15" ht="20.25" customHeight="1">
      <c r="C56" s="2"/>
      <c r="D56" s="2"/>
      <c r="F56" s="2"/>
      <c r="G56" s="2"/>
      <c r="J56" s="2"/>
      <c r="O56" s="2"/>
    </row>
    <row r="57" ht="12">
      <c r="O57" s="2"/>
    </row>
  </sheetData>
  <sheetProtection sheet="1" selectLockedCells="1"/>
  <mergeCells count="13">
    <mergeCell ref="C2:E2"/>
    <mergeCell ref="G3:H3"/>
    <mergeCell ref="I3:K3"/>
    <mergeCell ref="A1:B1"/>
    <mergeCell ref="C1:E1"/>
    <mergeCell ref="G1:H1"/>
    <mergeCell ref="J1:K1"/>
    <mergeCell ref="H7:I7"/>
    <mergeCell ref="D7:E7"/>
    <mergeCell ref="A3:B3"/>
    <mergeCell ref="G9:H9"/>
    <mergeCell ref="I9:J9"/>
    <mergeCell ref="C3:D3"/>
  </mergeCells>
  <conditionalFormatting sqref="H12:H51 J12:J51">
    <cfRule type="expression" priority="1" dxfId="0" stopIfTrue="1">
      <formula>AND(NOT(G12=""),H12="")</formula>
    </cfRule>
  </conditionalFormatting>
  <conditionalFormatting sqref="C1:E1">
    <cfRule type="cellIs" priority="2" dxfId="1" operator="equal" stopIfTrue="1">
      <formula>"リストから選択"</formula>
    </cfRule>
  </conditionalFormatting>
  <dataValidations count="5">
    <dataValidation allowBlank="1" showInputMessage="1" showErrorMessage="1" imeMode="disabled" sqref="H12:H51 J12:J51"/>
    <dataValidation type="list" allowBlank="1" showInputMessage="1" showErrorMessage="1" error="入力が正しくありません&#10;" sqref="I12:I51 G12:G51">
      <formula1>$N$11:$N$39</formula1>
    </dataValidation>
    <dataValidation allowBlank="1" showInputMessage="1" showErrorMessage="1" imeMode="on" sqref="C12:C51 E12:E51"/>
    <dataValidation type="list" allowBlank="1" showInputMessage="1" showErrorMessage="1" sqref="K12:K51">
      <formula1>"○"</formula1>
    </dataValidation>
    <dataValidation allowBlank="1" showInputMessage="1" showErrorMessage="1" imeMode="halfKatakana" sqref="D11:D51"/>
  </dataValidations>
  <printOptions horizontalCentered="1"/>
  <pageMargins left="0.29" right="0.29" top="0.61" bottom="0.15748031496062992" header="0.35433070866141736" footer="0.2362204724409449"/>
  <pageSetup horizontalDpi="600" verticalDpi="600" orientation="portrait" paperSize="9" scale="95" r:id="rId1"/>
  <headerFooter alignWithMargins="0">
    <oddHeader>&amp;RP  &amp;P</oddHeader>
  </headerFooter>
</worksheet>
</file>

<file path=xl/worksheets/sheet4.xml><?xml version="1.0" encoding="utf-8"?>
<worksheet xmlns="http://schemas.openxmlformats.org/spreadsheetml/2006/main" xmlns:r="http://schemas.openxmlformats.org/officeDocument/2006/relationships">
  <sheetPr>
    <tabColor indexed="10"/>
  </sheetPr>
  <dimension ref="A1:U56"/>
  <sheetViews>
    <sheetView showGridLines="0" showRowColHeaders="0" zoomScalePageLayoutView="0" workbookViewId="0" topLeftCell="A1">
      <pane ySplit="11" topLeftCell="BM12" activePane="bottomLeft" state="frozen"/>
      <selection pane="topLeft" activeCell="A1" sqref="A1"/>
      <selection pane="bottomLeft" activeCell="B12" sqref="B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1" customWidth="1"/>
    <col min="11" max="12" width="5.375" style="2" customWidth="1"/>
    <col min="13" max="13" width="8.00390625" style="2" customWidth="1"/>
    <col min="14" max="14" width="8.875" style="2" hidden="1" customWidth="1"/>
    <col min="15" max="15" width="12.375" style="2" hidden="1" customWidth="1"/>
    <col min="16" max="16" width="5.375" style="2" hidden="1" customWidth="1"/>
    <col min="17" max="17" width="7.625" style="2" hidden="1" customWidth="1"/>
    <col min="18" max="19" width="5.00390625" style="2" hidden="1" customWidth="1"/>
    <col min="20" max="20" width="10.75390625" style="2" hidden="1" customWidth="1"/>
    <col min="21" max="21" width="4.00390625" style="2" hidden="1" customWidth="1"/>
    <col min="22" max="16384" width="9.00390625" style="2" customWidth="1"/>
  </cols>
  <sheetData>
    <row r="1" spans="1:11" ht="26.25" customHeight="1" thickBot="1">
      <c r="A1" s="323" t="s">
        <v>313</v>
      </c>
      <c r="B1" s="324"/>
      <c r="C1" s="338" t="str">
        <f>IF('申込必要事項(様式①)'!$D$3="","",'申込必要事項(様式①)'!$D$3)</f>
        <v>通信陸上</v>
      </c>
      <c r="D1" s="339"/>
      <c r="E1" s="340"/>
      <c r="F1" s="20"/>
      <c r="G1" s="330" t="s">
        <v>345</v>
      </c>
      <c r="H1" s="330"/>
      <c r="J1" s="335" t="s">
        <v>477</v>
      </c>
      <c r="K1" s="335"/>
    </row>
    <row r="2" spans="3:9" ht="15.75" customHeight="1" thickBot="1">
      <c r="C2" s="343">
        <f>IF(C1="","大会名が未入力です。","")</f>
      </c>
      <c r="D2" s="343"/>
      <c r="E2" s="343"/>
      <c r="F2" s="65"/>
      <c r="I2" s="69"/>
    </row>
    <row r="3" spans="1:11" ht="20.25" customHeight="1" thickBot="1">
      <c r="A3" s="336" t="s">
        <v>314</v>
      </c>
      <c r="B3" s="337"/>
      <c r="C3" s="341">
        <f>IF('申込必要事項(様式①)'!D5="","",'申込必要事項(様式①)'!D5)</f>
      </c>
      <c r="D3" s="342"/>
      <c r="E3" s="136"/>
      <c r="F3" s="137" t="s">
        <v>340</v>
      </c>
      <c r="G3" s="329">
        <f>IF('申込必要事項(様式①)'!D8="","",'申込必要事項(様式①)'!D8)</f>
      </c>
      <c r="H3" s="329"/>
      <c r="I3" s="335">
        <f>IF('申込必要事項(様式①)'!D9="","",'申込必要事項(様式①)'!D9)</f>
      </c>
      <c r="J3" s="335"/>
      <c r="K3" s="335"/>
    </row>
    <row r="4" spans="1:11" ht="6" customHeight="1" thickBot="1">
      <c r="A4" s="80"/>
      <c r="B4" s="80"/>
      <c r="C4" s="81"/>
      <c r="D4" s="65"/>
      <c r="E4" s="65"/>
      <c r="F4" s="65"/>
      <c r="J4" s="82"/>
      <c r="K4" s="82"/>
    </row>
    <row r="5" spans="1:11" ht="13.5" customHeight="1">
      <c r="A5" s="80"/>
      <c r="B5" s="80"/>
      <c r="C5" s="63" t="s">
        <v>321</v>
      </c>
      <c r="D5" s="102" t="s">
        <v>357</v>
      </c>
      <c r="E5" s="161">
        <f>COUNTIF($P$12:$P$51,1)</f>
        <v>0</v>
      </c>
      <c r="F5" s="103" t="s">
        <v>322</v>
      </c>
      <c r="G5" s="103" t="s">
        <v>327</v>
      </c>
      <c r="H5" s="153">
        <v>1000</v>
      </c>
      <c r="I5" s="104" t="s">
        <v>324</v>
      </c>
      <c r="J5" s="105">
        <f>IF(E5="","",E5*H5)</f>
        <v>0</v>
      </c>
      <c r="K5" s="106" t="s">
        <v>326</v>
      </c>
    </row>
    <row r="6" spans="1:11" ht="13.5" customHeight="1" thickBot="1">
      <c r="A6" s="80"/>
      <c r="B6" s="80"/>
      <c r="D6" s="107" t="s">
        <v>329</v>
      </c>
      <c r="E6" s="162">
        <f>IF(COUNTIF($K$12:$K$51,"○")&gt;=4,1,0)</f>
        <v>0</v>
      </c>
      <c r="F6" s="108" t="s">
        <v>330</v>
      </c>
      <c r="G6" s="108" t="s">
        <v>331</v>
      </c>
      <c r="H6" s="152">
        <v>1500</v>
      </c>
      <c r="I6" s="109" t="s">
        <v>324</v>
      </c>
      <c r="J6" s="110">
        <f>IF(E6="","",E6*H6)</f>
        <v>0</v>
      </c>
      <c r="K6" s="111" t="s">
        <v>326</v>
      </c>
    </row>
    <row r="7" spans="1:11" ht="13.5" customHeight="1" thickBot="1">
      <c r="A7" s="80"/>
      <c r="B7" s="80"/>
      <c r="D7" s="313"/>
      <c r="E7" s="313"/>
      <c r="F7" s="63"/>
      <c r="G7" s="62"/>
      <c r="H7" s="333" t="s">
        <v>325</v>
      </c>
      <c r="I7" s="334"/>
      <c r="J7" s="127">
        <f>SUM(J5:J6)</f>
        <v>0</v>
      </c>
      <c r="K7" s="112" t="s">
        <v>326</v>
      </c>
    </row>
    <row r="8" spans="1:11" ht="7.5" customHeight="1">
      <c r="A8" s="80"/>
      <c r="B8" s="80"/>
      <c r="C8" s="81"/>
      <c r="D8" s="65"/>
      <c r="E8" s="65"/>
      <c r="F8" s="65"/>
      <c r="J8" s="82"/>
      <c r="K8" s="82"/>
    </row>
    <row r="9" spans="1:11" ht="15.75" customHeight="1">
      <c r="A9" s="141" t="s">
        <v>349</v>
      </c>
      <c r="G9" s="331" t="s">
        <v>305</v>
      </c>
      <c r="H9" s="331"/>
      <c r="I9" s="332" t="s">
        <v>306</v>
      </c>
      <c r="J9" s="332"/>
      <c r="K9" s="143" t="s">
        <v>315</v>
      </c>
    </row>
    <row r="10" spans="1:16" s="21" customFormat="1" ht="15.75" customHeight="1">
      <c r="A10" s="22" t="s">
        <v>197</v>
      </c>
      <c r="B10" s="22" t="s">
        <v>311</v>
      </c>
      <c r="C10" s="22" t="s">
        <v>198</v>
      </c>
      <c r="D10" s="22" t="s">
        <v>301</v>
      </c>
      <c r="E10" s="39" t="s">
        <v>307</v>
      </c>
      <c r="F10" s="22" t="s">
        <v>199</v>
      </c>
      <c r="G10" s="95" t="s">
        <v>227</v>
      </c>
      <c r="H10" s="96" t="s">
        <v>308</v>
      </c>
      <c r="I10" s="97" t="s">
        <v>227</v>
      </c>
      <c r="J10" s="98" t="s">
        <v>308</v>
      </c>
      <c r="K10" s="113" t="s">
        <v>303</v>
      </c>
      <c r="L10" s="2"/>
      <c r="P10" s="2"/>
    </row>
    <row r="11" spans="1:16" s="5" customFormat="1" ht="15.75" customHeight="1">
      <c r="A11" s="128" t="s">
        <v>224</v>
      </c>
      <c r="B11" s="129">
        <v>500</v>
      </c>
      <c r="C11" s="130" t="s">
        <v>300</v>
      </c>
      <c r="D11" s="130" t="s">
        <v>317</v>
      </c>
      <c r="E11" s="130" t="s">
        <v>362</v>
      </c>
      <c r="F11" s="131">
        <v>2</v>
      </c>
      <c r="G11" s="130" t="s">
        <v>318</v>
      </c>
      <c r="H11" s="132" t="s">
        <v>319</v>
      </c>
      <c r="I11" s="130" t="s">
        <v>320</v>
      </c>
      <c r="J11" s="133" t="s">
        <v>403</v>
      </c>
      <c r="K11" s="131"/>
      <c r="L11" s="2"/>
      <c r="P11" s="2"/>
    </row>
    <row r="12" spans="1:21" s="5" customFormat="1" ht="17.25" customHeight="1">
      <c r="A12" s="38">
        <v>1</v>
      </c>
      <c r="B12" s="59"/>
      <c r="C12" s="58"/>
      <c r="D12" s="59"/>
      <c r="E12" s="59"/>
      <c r="F12" s="99"/>
      <c r="G12" s="100"/>
      <c r="H12" s="101"/>
      <c r="I12" s="100"/>
      <c r="J12" s="101"/>
      <c r="K12" s="99"/>
      <c r="L12" s="2"/>
      <c r="N12" s="5" t="str">
        <f>IF('参加人数(様式④)'!E5="","",'参加人数(様式④)'!E5)</f>
        <v>1年100m</v>
      </c>
      <c r="P12" s="2">
        <f>IF(COUNTA(G12,I12)&gt;=1,1,0)</f>
        <v>0</v>
      </c>
      <c r="R12" s="5">
        <f>IF(S12="","",COUNT(S12:$S$12))</f>
      </c>
      <c r="S12" s="203">
        <f>IF($K12="○",B12,"")</f>
      </c>
      <c r="T12" s="203">
        <f>IF($K12="○",C12,"")</f>
      </c>
      <c r="U12" s="204">
        <f>IF($K12="○",F12,"")</f>
      </c>
    </row>
    <row r="13" spans="1:21" s="5" customFormat="1" ht="17.25" customHeight="1">
      <c r="A13" s="38">
        <v>2</v>
      </c>
      <c r="B13" s="59"/>
      <c r="C13" s="58"/>
      <c r="D13" s="59"/>
      <c r="E13" s="59"/>
      <c r="F13" s="99"/>
      <c r="G13" s="100"/>
      <c r="H13" s="101"/>
      <c r="I13" s="100"/>
      <c r="J13" s="101"/>
      <c r="K13" s="99"/>
      <c r="L13" s="61"/>
      <c r="N13" s="5" t="str">
        <f>IF('参加人数(様式④)'!E6="","",'参加人数(様式④)'!E6)</f>
        <v>2年100m</v>
      </c>
      <c r="P13" s="2">
        <f aca="true" t="shared" si="0" ref="P13:P51">IF(COUNTA(G13,I13)&gt;=1,1,0)</f>
        <v>0</v>
      </c>
      <c r="R13" s="5">
        <f>IF(S13="","",COUNT(S$12:$S13))</f>
      </c>
      <c r="S13" s="203">
        <f aca="true" t="shared" si="1" ref="S13:T51">IF($K13="○",B13,"")</f>
      </c>
      <c r="T13" s="203">
        <f t="shared" si="1"/>
      </c>
      <c r="U13" s="204">
        <f aca="true" t="shared" si="2" ref="U13:U51">IF($K13="○",F13,"")</f>
      </c>
    </row>
    <row r="14" spans="1:21" s="5" customFormat="1" ht="17.25" customHeight="1">
      <c r="A14" s="38">
        <v>3</v>
      </c>
      <c r="B14" s="59"/>
      <c r="C14" s="58"/>
      <c r="D14" s="59"/>
      <c r="E14" s="59"/>
      <c r="F14" s="99"/>
      <c r="G14" s="100"/>
      <c r="H14" s="101"/>
      <c r="I14" s="100"/>
      <c r="J14" s="101"/>
      <c r="K14" s="99"/>
      <c r="L14" s="61"/>
      <c r="N14" s="5" t="str">
        <f>IF('参加人数(様式④)'!E7="","",'参加人数(様式④)'!E7)</f>
        <v>3年100m</v>
      </c>
      <c r="P14" s="2">
        <f t="shared" si="0"/>
        <v>0</v>
      </c>
      <c r="R14" s="5">
        <f>IF(S14="","",COUNT(S$12:$S14))</f>
      </c>
      <c r="S14" s="203">
        <f t="shared" si="1"/>
      </c>
      <c r="T14" s="203">
        <f t="shared" si="1"/>
      </c>
      <c r="U14" s="204">
        <f t="shared" si="2"/>
      </c>
    </row>
    <row r="15" spans="1:21" s="5" customFormat="1" ht="17.25" customHeight="1">
      <c r="A15" s="38">
        <v>4</v>
      </c>
      <c r="B15" s="59"/>
      <c r="C15" s="58"/>
      <c r="D15" s="59"/>
      <c r="E15" s="59"/>
      <c r="F15" s="99"/>
      <c r="G15" s="100"/>
      <c r="H15" s="101"/>
      <c r="I15" s="100"/>
      <c r="J15" s="101"/>
      <c r="K15" s="99"/>
      <c r="L15" s="61"/>
      <c r="N15" s="5" t="str">
        <f>IF('参加人数(様式④)'!E8="","",'参加人数(様式④)'!E8)</f>
        <v>200m</v>
      </c>
      <c r="P15" s="2">
        <f t="shared" si="0"/>
        <v>0</v>
      </c>
      <c r="R15" s="5">
        <f>IF(S15="","",COUNT(S$12:$S15))</f>
      </c>
      <c r="S15" s="203">
        <f t="shared" si="1"/>
      </c>
      <c r="T15" s="203">
        <f t="shared" si="1"/>
      </c>
      <c r="U15" s="204">
        <f t="shared" si="2"/>
      </c>
    </row>
    <row r="16" spans="1:21" s="5" customFormat="1" ht="17.25" customHeight="1">
      <c r="A16" s="38">
        <v>5</v>
      </c>
      <c r="B16" s="59"/>
      <c r="C16" s="58"/>
      <c r="D16" s="59"/>
      <c r="E16" s="59"/>
      <c r="F16" s="99"/>
      <c r="G16" s="100"/>
      <c r="H16" s="101"/>
      <c r="I16" s="100"/>
      <c r="J16" s="101"/>
      <c r="K16" s="99"/>
      <c r="L16" s="61"/>
      <c r="N16" s="5" t="str">
        <f>IF('参加人数(様式④)'!E9="","",'参加人数(様式④)'!E9)</f>
        <v>400m</v>
      </c>
      <c r="P16" s="2">
        <f t="shared" si="0"/>
        <v>0</v>
      </c>
      <c r="R16" s="5">
        <f>IF(S16="","",COUNT(S$12:$S16))</f>
      </c>
      <c r="S16" s="203">
        <f t="shared" si="1"/>
      </c>
      <c r="T16" s="203">
        <f t="shared" si="1"/>
      </c>
      <c r="U16" s="204">
        <f t="shared" si="2"/>
      </c>
    </row>
    <row r="17" spans="1:21" s="5" customFormat="1" ht="17.25" customHeight="1">
      <c r="A17" s="38">
        <v>6</v>
      </c>
      <c r="B17" s="59"/>
      <c r="C17" s="58"/>
      <c r="D17" s="59"/>
      <c r="E17" s="59"/>
      <c r="F17" s="99"/>
      <c r="G17" s="100"/>
      <c r="H17" s="101"/>
      <c r="I17" s="100"/>
      <c r="J17" s="101"/>
      <c r="K17" s="99"/>
      <c r="L17" s="61"/>
      <c r="N17" s="5" t="str">
        <f>IF('参加人数(様式④)'!E10="","",'参加人数(様式④)'!E10)</f>
        <v>800m</v>
      </c>
      <c r="P17" s="2">
        <f t="shared" si="0"/>
        <v>0</v>
      </c>
      <c r="R17" s="5">
        <f>IF(S17="","",COUNT(S$12:$S17))</f>
      </c>
      <c r="S17" s="203">
        <f t="shared" si="1"/>
      </c>
      <c r="T17" s="203">
        <f t="shared" si="1"/>
      </c>
      <c r="U17" s="204">
        <f t="shared" si="2"/>
      </c>
    </row>
    <row r="18" spans="1:21" s="5" customFormat="1" ht="17.25" customHeight="1">
      <c r="A18" s="38">
        <v>7</v>
      </c>
      <c r="B18" s="59"/>
      <c r="C18" s="58"/>
      <c r="D18" s="59"/>
      <c r="E18" s="59"/>
      <c r="F18" s="99"/>
      <c r="G18" s="100"/>
      <c r="H18" s="101"/>
      <c r="I18" s="100"/>
      <c r="J18" s="101"/>
      <c r="K18" s="99"/>
      <c r="L18" s="61"/>
      <c r="N18" s="5" t="str">
        <f>IF('参加人数(様式④)'!E11="","",'参加人数(様式④)'!E11)</f>
        <v>1500m</v>
      </c>
      <c r="P18" s="2">
        <f t="shared" si="0"/>
        <v>0</v>
      </c>
      <c r="R18" s="5">
        <f>IF(S18="","",COUNT(S$12:$S18))</f>
      </c>
      <c r="S18" s="203">
        <f t="shared" si="1"/>
      </c>
      <c r="T18" s="203">
        <f t="shared" si="1"/>
      </c>
      <c r="U18" s="204">
        <f t="shared" si="2"/>
      </c>
    </row>
    <row r="19" spans="1:21" s="5" customFormat="1" ht="17.25" customHeight="1">
      <c r="A19" s="38">
        <v>8</v>
      </c>
      <c r="B19" s="59"/>
      <c r="C19" s="58"/>
      <c r="D19" s="59"/>
      <c r="E19" s="59"/>
      <c r="F19" s="99"/>
      <c r="G19" s="100"/>
      <c r="H19" s="101"/>
      <c r="I19" s="100"/>
      <c r="J19" s="101"/>
      <c r="K19" s="99"/>
      <c r="L19" s="61"/>
      <c r="N19" s="5" t="str">
        <f>IF('参加人数(様式④)'!E12="","",'参加人数(様式④)'!E12)</f>
        <v>100mH</v>
      </c>
      <c r="P19" s="2">
        <f t="shared" si="0"/>
        <v>0</v>
      </c>
      <c r="R19" s="5">
        <f>IF(S19="","",COUNT(S$12:$S19))</f>
      </c>
      <c r="S19" s="203">
        <f t="shared" si="1"/>
      </c>
      <c r="T19" s="203">
        <f t="shared" si="1"/>
      </c>
      <c r="U19" s="204">
        <f t="shared" si="2"/>
      </c>
    </row>
    <row r="20" spans="1:21" s="5" customFormat="1" ht="17.25" customHeight="1">
      <c r="A20" s="38">
        <v>9</v>
      </c>
      <c r="B20" s="59"/>
      <c r="C20" s="58"/>
      <c r="D20" s="59"/>
      <c r="E20" s="59"/>
      <c r="F20" s="99"/>
      <c r="G20" s="100"/>
      <c r="H20" s="101"/>
      <c r="I20" s="100"/>
      <c r="J20" s="101"/>
      <c r="K20" s="99"/>
      <c r="L20" s="61"/>
      <c r="N20" s="5" t="str">
        <f>IF('参加人数(様式④)'!E13="","",'参加人数(様式④)'!E13)</f>
        <v>走高跳</v>
      </c>
      <c r="P20" s="2">
        <f t="shared" si="0"/>
        <v>0</v>
      </c>
      <c r="R20" s="5">
        <f>IF(S20="","",COUNT(S$12:$S20))</f>
      </c>
      <c r="S20" s="203">
        <f t="shared" si="1"/>
      </c>
      <c r="T20" s="203">
        <f t="shared" si="1"/>
      </c>
      <c r="U20" s="204">
        <f t="shared" si="2"/>
      </c>
    </row>
    <row r="21" spans="1:21" s="5" customFormat="1" ht="17.25" customHeight="1">
      <c r="A21" s="38">
        <v>10</v>
      </c>
      <c r="B21" s="59"/>
      <c r="C21" s="58"/>
      <c r="D21" s="59"/>
      <c r="E21" s="59"/>
      <c r="F21" s="99"/>
      <c r="G21" s="100"/>
      <c r="H21" s="101"/>
      <c r="I21" s="100"/>
      <c r="J21" s="101"/>
      <c r="K21" s="99"/>
      <c r="L21" s="61"/>
      <c r="N21" s="5" t="str">
        <f>IF('参加人数(様式④)'!E14="","",'参加人数(様式④)'!E14)</f>
        <v>走幅跳</v>
      </c>
      <c r="P21" s="2">
        <f t="shared" si="0"/>
        <v>0</v>
      </c>
      <c r="R21" s="5">
        <f>IF(S21="","",COUNT(S$12:$S21))</f>
      </c>
      <c r="S21" s="203">
        <f t="shared" si="1"/>
      </c>
      <c r="T21" s="203">
        <f t="shared" si="1"/>
      </c>
      <c r="U21" s="204">
        <f t="shared" si="2"/>
      </c>
    </row>
    <row r="22" spans="1:21" s="5" customFormat="1" ht="17.25" customHeight="1">
      <c r="A22" s="38">
        <v>11</v>
      </c>
      <c r="B22" s="59"/>
      <c r="C22" s="58"/>
      <c r="D22" s="59"/>
      <c r="E22" s="59"/>
      <c r="F22" s="99"/>
      <c r="G22" s="100"/>
      <c r="H22" s="101"/>
      <c r="I22" s="100"/>
      <c r="J22" s="101"/>
      <c r="K22" s="99"/>
      <c r="L22" s="61"/>
      <c r="N22" s="5" t="str">
        <f>IF('参加人数(様式④)'!E15="","",'参加人数(様式④)'!E15)</f>
        <v>砲丸投②</v>
      </c>
      <c r="P22" s="2">
        <f t="shared" si="0"/>
        <v>0</v>
      </c>
      <c r="R22" s="5">
        <f>IF(S22="","",COUNT(S$12:$S22))</f>
      </c>
      <c r="S22" s="203">
        <f t="shared" si="1"/>
      </c>
      <c r="T22" s="203">
        <f t="shared" si="1"/>
      </c>
      <c r="U22" s="204">
        <f t="shared" si="2"/>
      </c>
    </row>
    <row r="23" spans="1:21" s="5" customFormat="1" ht="17.25" customHeight="1">
      <c r="A23" s="38">
        <v>12</v>
      </c>
      <c r="B23" s="59"/>
      <c r="C23" s="58"/>
      <c r="D23" s="59"/>
      <c r="E23" s="59"/>
      <c r="F23" s="99"/>
      <c r="G23" s="100"/>
      <c r="H23" s="101"/>
      <c r="I23" s="100"/>
      <c r="J23" s="101"/>
      <c r="K23" s="99"/>
      <c r="L23" s="61"/>
      <c r="N23" s="5" t="str">
        <f>IF('参加人数(様式④)'!E16="","",'参加人数(様式④)'!E16)</f>
        <v>４種競技</v>
      </c>
      <c r="P23" s="2">
        <f t="shared" si="0"/>
        <v>0</v>
      </c>
      <c r="R23" s="5">
        <f>IF(S23="","",COUNT(S$12:$S23))</f>
      </c>
      <c r="S23" s="203">
        <f t="shared" si="1"/>
      </c>
      <c r="T23" s="203">
        <f t="shared" si="1"/>
      </c>
      <c r="U23" s="204">
        <f t="shared" si="2"/>
      </c>
    </row>
    <row r="24" spans="1:21" s="5" customFormat="1" ht="17.25" customHeight="1">
      <c r="A24" s="38">
        <v>13</v>
      </c>
      <c r="B24" s="59"/>
      <c r="C24" s="58"/>
      <c r="D24" s="59"/>
      <c r="E24" s="59"/>
      <c r="F24" s="99"/>
      <c r="G24" s="100"/>
      <c r="H24" s="101"/>
      <c r="I24" s="100"/>
      <c r="J24" s="101"/>
      <c r="K24" s="99"/>
      <c r="L24" s="61"/>
      <c r="N24" s="5">
        <f>IF('参加人数(様式④)'!E17="","",'参加人数(様式④)'!E17)</f>
      </c>
      <c r="P24" s="2">
        <f t="shared" si="0"/>
        <v>0</v>
      </c>
      <c r="R24" s="5">
        <f>IF(S24="","",COUNT(S$12:$S24))</f>
      </c>
      <c r="S24" s="203">
        <f t="shared" si="1"/>
      </c>
      <c r="T24" s="203">
        <f t="shared" si="1"/>
      </c>
      <c r="U24" s="204">
        <f t="shared" si="2"/>
      </c>
    </row>
    <row r="25" spans="1:21" s="5" customFormat="1" ht="17.25" customHeight="1">
      <c r="A25" s="38">
        <v>14</v>
      </c>
      <c r="B25" s="59"/>
      <c r="C25" s="58"/>
      <c r="D25" s="59"/>
      <c r="E25" s="59"/>
      <c r="F25" s="99"/>
      <c r="G25" s="100"/>
      <c r="H25" s="101"/>
      <c r="I25" s="100"/>
      <c r="J25" s="101"/>
      <c r="K25" s="99"/>
      <c r="L25" s="61"/>
      <c r="N25" s="5">
        <f>IF('参加人数(様式④)'!E18="","",'参加人数(様式④)'!E18)</f>
      </c>
      <c r="P25" s="2">
        <f t="shared" si="0"/>
        <v>0</v>
      </c>
      <c r="R25" s="5">
        <f>IF(S25="","",COUNT(S$12:$S25))</f>
      </c>
      <c r="S25" s="203">
        <f t="shared" si="1"/>
      </c>
      <c r="T25" s="203">
        <f t="shared" si="1"/>
      </c>
      <c r="U25" s="204">
        <f t="shared" si="2"/>
      </c>
    </row>
    <row r="26" spans="1:21" s="5" customFormat="1" ht="17.25" customHeight="1">
      <c r="A26" s="38">
        <v>15</v>
      </c>
      <c r="B26" s="59"/>
      <c r="C26" s="58"/>
      <c r="D26" s="59"/>
      <c r="E26" s="59"/>
      <c r="F26" s="99"/>
      <c r="G26" s="100"/>
      <c r="H26" s="101"/>
      <c r="I26" s="100"/>
      <c r="J26" s="101"/>
      <c r="K26" s="99"/>
      <c r="L26" s="61"/>
      <c r="N26" s="5">
        <f>IF('参加人数(様式④)'!E19="","",'参加人数(様式④)'!E19)</f>
      </c>
      <c r="P26" s="2">
        <f t="shared" si="0"/>
        <v>0</v>
      </c>
      <c r="R26" s="5">
        <f>IF(S26="","",COUNT(S$12:$S26))</f>
      </c>
      <c r="S26" s="203">
        <f t="shared" si="1"/>
      </c>
      <c r="T26" s="203">
        <f t="shared" si="1"/>
      </c>
      <c r="U26" s="204">
        <f t="shared" si="2"/>
      </c>
    </row>
    <row r="27" spans="1:21" s="5" customFormat="1" ht="17.25" customHeight="1">
      <c r="A27" s="38">
        <v>16</v>
      </c>
      <c r="B27" s="59"/>
      <c r="C27" s="58"/>
      <c r="D27" s="59"/>
      <c r="E27" s="59"/>
      <c r="F27" s="99"/>
      <c r="G27" s="100"/>
      <c r="H27" s="101"/>
      <c r="I27" s="100"/>
      <c r="J27" s="101"/>
      <c r="K27" s="99"/>
      <c r="L27" s="61"/>
      <c r="N27" s="5">
        <f>IF('参加人数(様式④)'!E20="","",'参加人数(様式④)'!E20)</f>
      </c>
      <c r="P27" s="2">
        <f t="shared" si="0"/>
        <v>0</v>
      </c>
      <c r="R27" s="5">
        <f>IF(S27="","",COUNT(S$12:$S27))</f>
      </c>
      <c r="S27" s="203">
        <f t="shared" si="1"/>
      </c>
      <c r="T27" s="203">
        <f t="shared" si="1"/>
      </c>
      <c r="U27" s="204">
        <f t="shared" si="2"/>
      </c>
    </row>
    <row r="28" spans="1:21" s="5" customFormat="1" ht="17.25" customHeight="1">
      <c r="A28" s="38">
        <v>17</v>
      </c>
      <c r="B28" s="59"/>
      <c r="C28" s="58"/>
      <c r="D28" s="59"/>
      <c r="E28" s="59"/>
      <c r="F28" s="99"/>
      <c r="G28" s="100"/>
      <c r="H28" s="101"/>
      <c r="I28" s="100"/>
      <c r="J28" s="101"/>
      <c r="K28" s="99"/>
      <c r="L28" s="61"/>
      <c r="N28" s="5">
        <f>IF('参加人数(様式④)'!E21="","",'参加人数(様式④)'!E21)</f>
      </c>
      <c r="P28" s="2">
        <f t="shared" si="0"/>
        <v>0</v>
      </c>
      <c r="R28" s="5">
        <f>IF(S28="","",COUNT(S$12:$S28))</f>
      </c>
      <c r="S28" s="203">
        <f t="shared" si="1"/>
      </c>
      <c r="T28" s="203">
        <f t="shared" si="1"/>
      </c>
      <c r="U28" s="204">
        <f t="shared" si="2"/>
      </c>
    </row>
    <row r="29" spans="1:21" s="5" customFormat="1" ht="17.25" customHeight="1">
      <c r="A29" s="38">
        <v>18</v>
      </c>
      <c r="B29" s="59"/>
      <c r="C29" s="58"/>
      <c r="D29" s="59"/>
      <c r="E29" s="59"/>
      <c r="F29" s="99"/>
      <c r="G29" s="100"/>
      <c r="H29" s="101"/>
      <c r="I29" s="100"/>
      <c r="J29" s="101"/>
      <c r="K29" s="99"/>
      <c r="L29" s="61"/>
      <c r="N29" s="5">
        <f>IF('参加人数(様式④)'!E22="","",'参加人数(様式④)'!E22)</f>
      </c>
      <c r="P29" s="2">
        <f t="shared" si="0"/>
        <v>0</v>
      </c>
      <c r="R29" s="5">
        <f>IF(S29="","",COUNT(S$12:$S29))</f>
      </c>
      <c r="S29" s="203">
        <f t="shared" si="1"/>
      </c>
      <c r="T29" s="203">
        <f t="shared" si="1"/>
      </c>
      <c r="U29" s="204">
        <f t="shared" si="2"/>
      </c>
    </row>
    <row r="30" spans="1:21" s="5" customFormat="1" ht="17.25" customHeight="1">
      <c r="A30" s="38">
        <v>19</v>
      </c>
      <c r="B30" s="59"/>
      <c r="C30" s="58"/>
      <c r="D30" s="59"/>
      <c r="E30" s="59"/>
      <c r="F30" s="99"/>
      <c r="G30" s="100"/>
      <c r="H30" s="101"/>
      <c r="I30" s="100"/>
      <c r="J30" s="101"/>
      <c r="K30" s="99"/>
      <c r="L30" s="61"/>
      <c r="N30" s="5">
        <f>IF('参加人数(様式④)'!E23="","",'参加人数(様式④)'!E23)</f>
      </c>
      <c r="P30" s="2">
        <f t="shared" si="0"/>
        <v>0</v>
      </c>
      <c r="R30" s="5">
        <f>IF(S30="","",COUNT(S$12:$S30))</f>
      </c>
      <c r="S30" s="203">
        <f t="shared" si="1"/>
      </c>
      <c r="T30" s="203">
        <f t="shared" si="1"/>
      </c>
      <c r="U30" s="204">
        <f t="shared" si="2"/>
      </c>
    </row>
    <row r="31" spans="1:21" s="5" customFormat="1" ht="17.25" customHeight="1">
      <c r="A31" s="38">
        <v>20</v>
      </c>
      <c r="B31" s="59"/>
      <c r="C31" s="58"/>
      <c r="D31" s="59"/>
      <c r="E31" s="59"/>
      <c r="F31" s="99"/>
      <c r="G31" s="100"/>
      <c r="H31" s="101"/>
      <c r="I31" s="100"/>
      <c r="J31" s="101"/>
      <c r="K31" s="99"/>
      <c r="L31" s="61"/>
      <c r="N31" s="5">
        <f>IF('参加人数(様式④)'!E24="","",'参加人数(様式④)'!E24)</f>
      </c>
      <c r="P31" s="2">
        <f t="shared" si="0"/>
        <v>0</v>
      </c>
      <c r="R31" s="5">
        <f>IF(S31="","",COUNT(S$12:$S31))</f>
      </c>
      <c r="S31" s="203">
        <f t="shared" si="1"/>
      </c>
      <c r="T31" s="203">
        <f t="shared" si="1"/>
      </c>
      <c r="U31" s="204">
        <f t="shared" si="2"/>
      </c>
    </row>
    <row r="32" spans="1:21" s="5" customFormat="1" ht="17.25" customHeight="1">
      <c r="A32" s="38">
        <v>21</v>
      </c>
      <c r="B32" s="59"/>
      <c r="C32" s="58"/>
      <c r="D32" s="59"/>
      <c r="E32" s="59"/>
      <c r="F32" s="99"/>
      <c r="G32" s="100"/>
      <c r="H32" s="101"/>
      <c r="I32" s="100"/>
      <c r="J32" s="101"/>
      <c r="K32" s="99"/>
      <c r="L32" s="61"/>
      <c r="N32" s="5">
        <f>IF('参加人数(様式④)'!E25="","",'参加人数(様式④)'!E25)</f>
      </c>
      <c r="P32" s="2">
        <f t="shared" si="0"/>
        <v>0</v>
      </c>
      <c r="R32" s="5">
        <f>IF(S32="","",COUNT(S$12:$S32))</f>
      </c>
      <c r="S32" s="203">
        <f t="shared" si="1"/>
      </c>
      <c r="T32" s="203">
        <f t="shared" si="1"/>
      </c>
      <c r="U32" s="204">
        <f t="shared" si="2"/>
      </c>
    </row>
    <row r="33" spans="1:21" s="5" customFormat="1" ht="17.25" customHeight="1">
      <c r="A33" s="38">
        <v>22</v>
      </c>
      <c r="B33" s="59"/>
      <c r="C33" s="58"/>
      <c r="D33" s="59"/>
      <c r="E33" s="59"/>
      <c r="F33" s="99"/>
      <c r="G33" s="100"/>
      <c r="H33" s="101"/>
      <c r="I33" s="100"/>
      <c r="J33" s="101"/>
      <c r="K33" s="99"/>
      <c r="L33" s="61"/>
      <c r="P33" s="2">
        <f t="shared" si="0"/>
        <v>0</v>
      </c>
      <c r="R33" s="5">
        <f>IF(S33="","",COUNT(S$12:$S33))</f>
      </c>
      <c r="S33" s="203">
        <f t="shared" si="1"/>
      </c>
      <c r="T33" s="203">
        <f t="shared" si="1"/>
      </c>
      <c r="U33" s="204">
        <f t="shared" si="2"/>
      </c>
    </row>
    <row r="34" spans="1:21" s="5" customFormat="1" ht="17.25" customHeight="1">
      <c r="A34" s="38">
        <v>23</v>
      </c>
      <c r="B34" s="59"/>
      <c r="C34" s="58"/>
      <c r="D34" s="59"/>
      <c r="E34" s="59"/>
      <c r="F34" s="99"/>
      <c r="G34" s="100"/>
      <c r="H34" s="101"/>
      <c r="I34" s="100"/>
      <c r="J34" s="101"/>
      <c r="K34" s="99"/>
      <c r="L34" s="61"/>
      <c r="P34" s="2">
        <f t="shared" si="0"/>
        <v>0</v>
      </c>
      <c r="R34" s="5">
        <f>IF(S34="","",COUNT(S$12:$S34))</f>
      </c>
      <c r="S34" s="203">
        <f t="shared" si="1"/>
      </c>
      <c r="T34" s="203">
        <f t="shared" si="1"/>
      </c>
      <c r="U34" s="204">
        <f t="shared" si="2"/>
      </c>
    </row>
    <row r="35" spans="1:21" s="5" customFormat="1" ht="17.25" customHeight="1">
      <c r="A35" s="38">
        <v>24</v>
      </c>
      <c r="B35" s="59"/>
      <c r="C35" s="58"/>
      <c r="D35" s="59"/>
      <c r="E35" s="59"/>
      <c r="F35" s="99"/>
      <c r="G35" s="100"/>
      <c r="H35" s="101"/>
      <c r="I35" s="100"/>
      <c r="J35" s="101"/>
      <c r="K35" s="99"/>
      <c r="L35" s="61"/>
      <c r="P35" s="2">
        <f t="shared" si="0"/>
        <v>0</v>
      </c>
      <c r="R35" s="5">
        <f>IF(S35="","",COUNT(S$12:$S35))</f>
      </c>
      <c r="S35" s="203">
        <f t="shared" si="1"/>
      </c>
      <c r="T35" s="203">
        <f t="shared" si="1"/>
      </c>
      <c r="U35" s="204">
        <f t="shared" si="2"/>
      </c>
    </row>
    <row r="36" spans="1:21" s="5" customFormat="1" ht="17.25" customHeight="1">
      <c r="A36" s="38">
        <v>25</v>
      </c>
      <c r="B36" s="59"/>
      <c r="C36" s="58"/>
      <c r="D36" s="59"/>
      <c r="E36" s="59"/>
      <c r="F36" s="99"/>
      <c r="G36" s="100"/>
      <c r="H36" s="101"/>
      <c r="I36" s="100"/>
      <c r="J36" s="101"/>
      <c r="K36" s="99"/>
      <c r="L36" s="61"/>
      <c r="P36" s="2">
        <f t="shared" si="0"/>
        <v>0</v>
      </c>
      <c r="R36" s="5">
        <f>IF(S36="","",COUNT(S$12:$S36))</f>
      </c>
      <c r="S36" s="203">
        <f t="shared" si="1"/>
      </c>
      <c r="T36" s="203">
        <f t="shared" si="1"/>
      </c>
      <c r="U36" s="204">
        <f t="shared" si="2"/>
      </c>
    </row>
    <row r="37" spans="1:21" s="5" customFormat="1" ht="17.25" customHeight="1">
      <c r="A37" s="38">
        <v>26</v>
      </c>
      <c r="B37" s="59"/>
      <c r="C37" s="58"/>
      <c r="D37" s="59"/>
      <c r="E37" s="59"/>
      <c r="F37" s="99"/>
      <c r="G37" s="100"/>
      <c r="H37" s="101"/>
      <c r="I37" s="100"/>
      <c r="J37" s="101"/>
      <c r="K37" s="99"/>
      <c r="L37" s="61"/>
      <c r="P37" s="2">
        <f t="shared" si="0"/>
        <v>0</v>
      </c>
      <c r="R37" s="5">
        <f>IF(S37="","",COUNT(S$12:$S37))</f>
      </c>
      <c r="S37" s="203">
        <f t="shared" si="1"/>
      </c>
      <c r="T37" s="203">
        <f t="shared" si="1"/>
      </c>
      <c r="U37" s="204">
        <f t="shared" si="2"/>
      </c>
    </row>
    <row r="38" spans="1:21" s="5" customFormat="1" ht="17.25" customHeight="1">
      <c r="A38" s="38">
        <v>27</v>
      </c>
      <c r="B38" s="59"/>
      <c r="C38" s="58"/>
      <c r="D38" s="59"/>
      <c r="E38" s="59"/>
      <c r="F38" s="99"/>
      <c r="G38" s="100"/>
      <c r="H38" s="101"/>
      <c r="I38" s="100"/>
      <c r="J38" s="101"/>
      <c r="K38" s="99"/>
      <c r="L38" s="61"/>
      <c r="P38" s="2">
        <f t="shared" si="0"/>
        <v>0</v>
      </c>
      <c r="R38" s="5">
        <f>IF(S38="","",COUNT(S$12:$S38))</f>
      </c>
      <c r="S38" s="203">
        <f t="shared" si="1"/>
      </c>
      <c r="T38" s="203">
        <f t="shared" si="1"/>
      </c>
      <c r="U38" s="204">
        <f t="shared" si="2"/>
      </c>
    </row>
    <row r="39" spans="1:21" s="5" customFormat="1" ht="17.25" customHeight="1">
      <c r="A39" s="38">
        <v>28</v>
      </c>
      <c r="B39" s="59"/>
      <c r="C39" s="58"/>
      <c r="D39" s="59"/>
      <c r="E39" s="59"/>
      <c r="F39" s="99"/>
      <c r="G39" s="100"/>
      <c r="H39" s="101"/>
      <c r="I39" s="100"/>
      <c r="J39" s="101"/>
      <c r="K39" s="99"/>
      <c r="L39" s="61"/>
      <c r="P39" s="2">
        <f t="shared" si="0"/>
        <v>0</v>
      </c>
      <c r="R39" s="5">
        <f>IF(S39="","",COUNT(S$12:$S39))</f>
      </c>
      <c r="S39" s="203">
        <f t="shared" si="1"/>
      </c>
      <c r="T39" s="203">
        <f t="shared" si="1"/>
      </c>
      <c r="U39" s="204">
        <f t="shared" si="2"/>
      </c>
    </row>
    <row r="40" spans="1:21" s="5" customFormat="1" ht="17.25" customHeight="1">
      <c r="A40" s="38">
        <v>29</v>
      </c>
      <c r="B40" s="59"/>
      <c r="C40" s="58"/>
      <c r="D40" s="59"/>
      <c r="E40" s="59"/>
      <c r="F40" s="99"/>
      <c r="G40" s="100"/>
      <c r="H40" s="101"/>
      <c r="I40" s="100"/>
      <c r="J40" s="101"/>
      <c r="K40" s="99"/>
      <c r="L40" s="61"/>
      <c r="P40" s="2">
        <f t="shared" si="0"/>
        <v>0</v>
      </c>
      <c r="R40" s="5">
        <f>IF(S40="","",COUNT(S$12:$S40))</f>
      </c>
      <c r="S40" s="203">
        <f t="shared" si="1"/>
      </c>
      <c r="T40" s="203">
        <f t="shared" si="1"/>
      </c>
      <c r="U40" s="204">
        <f t="shared" si="2"/>
      </c>
    </row>
    <row r="41" spans="1:21" s="5" customFormat="1" ht="17.25" customHeight="1">
      <c r="A41" s="38">
        <v>30</v>
      </c>
      <c r="B41" s="59"/>
      <c r="C41" s="59"/>
      <c r="D41" s="59"/>
      <c r="E41" s="59"/>
      <c r="F41" s="99"/>
      <c r="G41" s="100"/>
      <c r="H41" s="101"/>
      <c r="I41" s="100"/>
      <c r="J41" s="101"/>
      <c r="K41" s="99"/>
      <c r="L41" s="61"/>
      <c r="P41" s="2">
        <f t="shared" si="0"/>
        <v>0</v>
      </c>
      <c r="R41" s="5">
        <f>IF(S41="","",COUNT(S$12:$S41))</f>
      </c>
      <c r="S41" s="203">
        <f t="shared" si="1"/>
      </c>
      <c r="T41" s="203">
        <f t="shared" si="1"/>
      </c>
      <c r="U41" s="204">
        <f t="shared" si="2"/>
      </c>
    </row>
    <row r="42" spans="1:21" s="5" customFormat="1" ht="17.25" customHeight="1">
      <c r="A42" s="38">
        <v>31</v>
      </c>
      <c r="B42" s="59"/>
      <c r="C42" s="59"/>
      <c r="D42" s="59"/>
      <c r="E42" s="59"/>
      <c r="F42" s="99"/>
      <c r="G42" s="100"/>
      <c r="H42" s="101"/>
      <c r="I42" s="100"/>
      <c r="J42" s="101"/>
      <c r="K42" s="99"/>
      <c r="L42" s="61"/>
      <c r="P42" s="2">
        <f t="shared" si="0"/>
        <v>0</v>
      </c>
      <c r="R42" s="5">
        <f>IF(S42="","",COUNT(S$12:$S42))</f>
      </c>
      <c r="S42" s="203">
        <f t="shared" si="1"/>
      </c>
      <c r="T42" s="203">
        <f t="shared" si="1"/>
      </c>
      <c r="U42" s="204">
        <f t="shared" si="2"/>
      </c>
    </row>
    <row r="43" spans="1:21" s="5" customFormat="1" ht="17.25" customHeight="1">
      <c r="A43" s="38">
        <v>32</v>
      </c>
      <c r="B43" s="59"/>
      <c r="C43" s="59"/>
      <c r="D43" s="59"/>
      <c r="E43" s="59"/>
      <c r="F43" s="99"/>
      <c r="G43" s="100"/>
      <c r="H43" s="101"/>
      <c r="I43" s="100"/>
      <c r="J43" s="101"/>
      <c r="K43" s="99"/>
      <c r="L43" s="61"/>
      <c r="P43" s="2">
        <f t="shared" si="0"/>
        <v>0</v>
      </c>
      <c r="R43" s="5">
        <f>IF(S43="","",COUNT(S$12:$S43))</f>
      </c>
      <c r="S43" s="203">
        <f t="shared" si="1"/>
      </c>
      <c r="T43" s="203">
        <f t="shared" si="1"/>
      </c>
      <c r="U43" s="204">
        <f t="shared" si="2"/>
      </c>
    </row>
    <row r="44" spans="1:21" s="5" customFormat="1" ht="17.25" customHeight="1">
      <c r="A44" s="38">
        <v>33</v>
      </c>
      <c r="B44" s="59"/>
      <c r="C44" s="59"/>
      <c r="D44" s="59"/>
      <c r="E44" s="59"/>
      <c r="F44" s="99"/>
      <c r="G44" s="100"/>
      <c r="H44" s="101"/>
      <c r="I44" s="100"/>
      <c r="J44" s="101"/>
      <c r="K44" s="99"/>
      <c r="L44" s="61"/>
      <c r="P44" s="2">
        <f t="shared" si="0"/>
        <v>0</v>
      </c>
      <c r="R44" s="5">
        <f>IF(S44="","",COUNT(S$12:$S44))</f>
      </c>
      <c r="S44" s="203">
        <f t="shared" si="1"/>
      </c>
      <c r="T44" s="203">
        <f t="shared" si="1"/>
      </c>
      <c r="U44" s="204">
        <f t="shared" si="2"/>
      </c>
    </row>
    <row r="45" spans="1:21" s="5" customFormat="1" ht="17.25" customHeight="1">
      <c r="A45" s="38">
        <v>34</v>
      </c>
      <c r="B45" s="59"/>
      <c r="C45" s="59"/>
      <c r="D45" s="59"/>
      <c r="E45" s="59"/>
      <c r="F45" s="99"/>
      <c r="G45" s="100"/>
      <c r="H45" s="101"/>
      <c r="I45" s="100"/>
      <c r="J45" s="101"/>
      <c r="K45" s="99"/>
      <c r="L45" s="61"/>
      <c r="P45" s="2">
        <f t="shared" si="0"/>
        <v>0</v>
      </c>
      <c r="R45" s="5">
        <f>IF(S45="","",COUNT(S$12:$S45))</f>
      </c>
      <c r="S45" s="203">
        <f t="shared" si="1"/>
      </c>
      <c r="T45" s="203">
        <f t="shared" si="1"/>
      </c>
      <c r="U45" s="204">
        <f t="shared" si="2"/>
      </c>
    </row>
    <row r="46" spans="1:21" s="5" customFormat="1" ht="17.25" customHeight="1">
      <c r="A46" s="38">
        <v>35</v>
      </c>
      <c r="B46" s="59"/>
      <c r="C46" s="59"/>
      <c r="D46" s="59"/>
      <c r="E46" s="59"/>
      <c r="F46" s="99"/>
      <c r="G46" s="100"/>
      <c r="H46" s="101"/>
      <c r="I46" s="100"/>
      <c r="J46" s="101"/>
      <c r="K46" s="99"/>
      <c r="L46" s="61"/>
      <c r="P46" s="2">
        <f t="shared" si="0"/>
        <v>0</v>
      </c>
      <c r="R46" s="5">
        <f>IF(S46="","",COUNT(S$12:$S46))</f>
      </c>
      <c r="S46" s="203">
        <f t="shared" si="1"/>
      </c>
      <c r="T46" s="203">
        <f t="shared" si="1"/>
      </c>
      <c r="U46" s="204">
        <f t="shared" si="2"/>
      </c>
    </row>
    <row r="47" spans="1:21" s="5" customFormat="1" ht="17.25" customHeight="1">
      <c r="A47" s="38">
        <v>36</v>
      </c>
      <c r="B47" s="59"/>
      <c r="C47" s="59"/>
      <c r="D47" s="59"/>
      <c r="E47" s="59"/>
      <c r="F47" s="99"/>
      <c r="G47" s="100"/>
      <c r="H47" s="101"/>
      <c r="I47" s="100"/>
      <c r="J47" s="101"/>
      <c r="K47" s="99"/>
      <c r="L47" s="61"/>
      <c r="P47" s="2">
        <f t="shared" si="0"/>
        <v>0</v>
      </c>
      <c r="R47" s="5">
        <f>IF(S47="","",COUNT(S$12:$S47))</f>
      </c>
      <c r="S47" s="203">
        <f t="shared" si="1"/>
      </c>
      <c r="T47" s="203">
        <f t="shared" si="1"/>
      </c>
      <c r="U47" s="204">
        <f t="shared" si="2"/>
      </c>
    </row>
    <row r="48" spans="1:21" s="5" customFormat="1" ht="17.25" customHeight="1">
      <c r="A48" s="38">
        <v>37</v>
      </c>
      <c r="B48" s="59"/>
      <c r="C48" s="59"/>
      <c r="D48" s="59"/>
      <c r="E48" s="59"/>
      <c r="F48" s="99"/>
      <c r="G48" s="100"/>
      <c r="H48" s="101"/>
      <c r="I48" s="100"/>
      <c r="J48" s="101"/>
      <c r="K48" s="99"/>
      <c r="L48" s="61"/>
      <c r="P48" s="2">
        <f t="shared" si="0"/>
        <v>0</v>
      </c>
      <c r="R48" s="5">
        <f>IF(S48="","",COUNT(S$12:$S48))</f>
      </c>
      <c r="S48" s="203">
        <f t="shared" si="1"/>
      </c>
      <c r="T48" s="203">
        <f t="shared" si="1"/>
      </c>
      <c r="U48" s="204">
        <f t="shared" si="2"/>
      </c>
    </row>
    <row r="49" spans="1:21" s="5" customFormat="1" ht="17.25" customHeight="1">
      <c r="A49" s="38">
        <v>38</v>
      </c>
      <c r="B49" s="59"/>
      <c r="C49" s="59"/>
      <c r="D49" s="59"/>
      <c r="E49" s="59"/>
      <c r="F49" s="99"/>
      <c r="G49" s="100"/>
      <c r="H49" s="101"/>
      <c r="I49" s="100"/>
      <c r="J49" s="101"/>
      <c r="K49" s="99"/>
      <c r="L49" s="61"/>
      <c r="P49" s="2">
        <f t="shared" si="0"/>
        <v>0</v>
      </c>
      <c r="R49" s="5">
        <f>IF(S49="","",COUNT(S$12:$S49))</f>
      </c>
      <c r="S49" s="203">
        <f t="shared" si="1"/>
      </c>
      <c r="T49" s="203">
        <f t="shared" si="1"/>
      </c>
      <c r="U49" s="204">
        <f t="shared" si="2"/>
      </c>
    </row>
    <row r="50" spans="1:21" s="5" customFormat="1" ht="17.25" customHeight="1">
      <c r="A50" s="38">
        <v>39</v>
      </c>
      <c r="B50" s="59"/>
      <c r="C50" s="59"/>
      <c r="D50" s="59"/>
      <c r="E50" s="59"/>
      <c r="F50" s="99"/>
      <c r="G50" s="100"/>
      <c r="H50" s="101"/>
      <c r="I50" s="100"/>
      <c r="J50" s="101"/>
      <c r="K50" s="99"/>
      <c r="L50" s="61"/>
      <c r="P50" s="2">
        <f t="shared" si="0"/>
        <v>0</v>
      </c>
      <c r="R50" s="5">
        <f>IF(S50="","",COUNT(S$12:$S50))</f>
      </c>
      <c r="S50" s="203">
        <f t="shared" si="1"/>
      </c>
      <c r="T50" s="203">
        <f t="shared" si="1"/>
      </c>
      <c r="U50" s="204">
        <f t="shared" si="2"/>
      </c>
    </row>
    <row r="51" spans="1:21" s="5" customFormat="1" ht="17.25" customHeight="1">
      <c r="A51" s="38">
        <v>40</v>
      </c>
      <c r="B51" s="59"/>
      <c r="C51" s="59"/>
      <c r="D51" s="59"/>
      <c r="E51" s="59"/>
      <c r="F51" s="99"/>
      <c r="G51" s="100"/>
      <c r="H51" s="101"/>
      <c r="I51" s="100"/>
      <c r="J51" s="101"/>
      <c r="K51" s="99"/>
      <c r="L51" s="61"/>
      <c r="P51" s="2">
        <f t="shared" si="0"/>
        <v>0</v>
      </c>
      <c r="R51" s="5">
        <f>IF(S51="","",COUNT(S$12:$S51))</f>
      </c>
      <c r="S51" s="203">
        <f t="shared" si="1"/>
      </c>
      <c r="T51" s="203">
        <f t="shared" si="1"/>
      </c>
      <c r="U51" s="204">
        <f t="shared" si="2"/>
      </c>
    </row>
    <row r="52" ht="12" customHeight="1"/>
    <row r="53" spans="3:10" ht="18.75" customHeight="1">
      <c r="C53" s="2"/>
      <c r="D53" s="2"/>
      <c r="F53" s="2"/>
      <c r="G53" s="2"/>
      <c r="J53" s="2"/>
    </row>
    <row r="54" spans="3:10" ht="18.75" customHeight="1">
      <c r="C54" s="2"/>
      <c r="D54" s="2"/>
      <c r="F54" s="2"/>
      <c r="G54" s="2"/>
      <c r="J54" s="2"/>
    </row>
    <row r="55" spans="3:10" ht="18.75" customHeight="1">
      <c r="C55" s="2"/>
      <c r="D55" s="2"/>
      <c r="F55" s="2"/>
      <c r="G55" s="2"/>
      <c r="J55" s="2"/>
    </row>
    <row r="56" spans="3:10" ht="17.25" customHeight="1">
      <c r="C56" s="2"/>
      <c r="D56" s="2"/>
      <c r="F56" s="2"/>
      <c r="G56" s="2"/>
      <c r="J56" s="2"/>
    </row>
  </sheetData>
  <sheetProtection sheet="1" selectLockedCells="1"/>
  <mergeCells count="13">
    <mergeCell ref="D7:E7"/>
    <mergeCell ref="A3:B3"/>
    <mergeCell ref="A1:B1"/>
    <mergeCell ref="C1:E1"/>
    <mergeCell ref="C3:D3"/>
    <mergeCell ref="C2:E2"/>
    <mergeCell ref="G1:H1"/>
    <mergeCell ref="G9:H9"/>
    <mergeCell ref="I9:J9"/>
    <mergeCell ref="G3:H3"/>
    <mergeCell ref="H7:I7"/>
    <mergeCell ref="I3:K3"/>
    <mergeCell ref="J1:K1"/>
  </mergeCells>
  <conditionalFormatting sqref="H12:H51 J12:J51">
    <cfRule type="expression" priority="1" dxfId="0" stopIfTrue="1">
      <formula>AND(NOT(G12=""),H12="")</formula>
    </cfRule>
  </conditionalFormatting>
  <conditionalFormatting sqref="C1:E1">
    <cfRule type="cellIs" priority="2" dxfId="1" operator="equal" stopIfTrue="1">
      <formula>"リストから選択"</formula>
    </cfRule>
  </conditionalFormatting>
  <dataValidations count="5">
    <dataValidation type="list" allowBlank="1" showInputMessage="1" showErrorMessage="1" sqref="L13:L51 K12:K51">
      <formula1>"○"</formula1>
    </dataValidation>
    <dataValidation allowBlank="1" showInputMessage="1" showErrorMessage="1" imeMode="disabled" sqref="H12:H51 J12:J51"/>
    <dataValidation type="list" allowBlank="1" showInputMessage="1" showErrorMessage="1" error="入力が正しくありません&#10;" sqref="I12:I51 G12:G51">
      <formula1>$N$11:$N$37</formula1>
    </dataValidation>
    <dataValidation allowBlank="1" showInputMessage="1" showErrorMessage="1" imeMode="on" sqref="C12:C51 E12:E51"/>
    <dataValidation allowBlank="1" showInputMessage="1" showErrorMessage="1" imeMode="halfKatakana" sqref="D11:D51"/>
  </dataValidations>
  <printOptions horizontalCentered="1"/>
  <pageMargins left="0.3937007874015748" right="0.3937007874015748" top="0.7480314960629921" bottom="0.15748031496062992" header="0.35433070866141736" footer="0.2362204724409449"/>
  <pageSetup horizontalDpi="600" verticalDpi="600" orientation="portrait" paperSize="9" scale="95" r:id="rId1"/>
  <headerFooter alignWithMargins="0">
    <oddHeader>&amp;RP  &amp;P</oddHeader>
  </headerFooter>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C38" sqref="C38"/>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51</v>
      </c>
      <c r="B1" s="11" t="s">
        <v>207</v>
      </c>
      <c r="C1" s="11" t="s">
        <v>210</v>
      </c>
    </row>
    <row r="2" spans="1:3" ht="13.5">
      <c r="A2" s="11" t="s">
        <v>64</v>
      </c>
      <c r="B2" s="11" t="s">
        <v>65</v>
      </c>
      <c r="C2" s="11"/>
    </row>
    <row r="3" spans="1:3" ht="13.5">
      <c r="A3" s="11" t="s">
        <v>66</v>
      </c>
      <c r="B3" s="11" t="s">
        <v>67</v>
      </c>
      <c r="C3" s="11"/>
    </row>
    <row r="4" spans="1:3" ht="13.5">
      <c r="A4" s="11" t="s">
        <v>68</v>
      </c>
      <c r="B4" s="11" t="s">
        <v>69</v>
      </c>
      <c r="C4" s="11"/>
    </row>
    <row r="5" spans="1:3" ht="13.5">
      <c r="A5" s="11" t="s">
        <v>70</v>
      </c>
      <c r="B5" s="11" t="s">
        <v>71</v>
      </c>
      <c r="C5" s="11"/>
    </row>
    <row r="6" spans="1:3" ht="13.5">
      <c r="A6" s="11" t="s">
        <v>73</v>
      </c>
      <c r="B6" s="11" t="s">
        <v>202</v>
      </c>
      <c r="C6" s="11"/>
    </row>
    <row r="7" spans="1:3" ht="13.5">
      <c r="A7" s="11" t="s">
        <v>201</v>
      </c>
      <c r="B7" s="11" t="s">
        <v>79</v>
      </c>
      <c r="C7" s="11"/>
    </row>
    <row r="8" spans="1:3" ht="13.5">
      <c r="A8" s="11" t="s">
        <v>80</v>
      </c>
      <c r="B8" s="11" t="s">
        <v>81</v>
      </c>
      <c r="C8" s="11"/>
    </row>
    <row r="9" spans="1:3" ht="13.5">
      <c r="A9" s="11" t="s">
        <v>99</v>
      </c>
      <c r="B9" s="11" t="s">
        <v>100</v>
      </c>
      <c r="C9" s="11" t="s">
        <v>181</v>
      </c>
    </row>
    <row r="10" spans="1:3" ht="13.5">
      <c r="A10" s="11" t="s">
        <v>107</v>
      </c>
      <c r="B10" s="11" t="s">
        <v>108</v>
      </c>
      <c r="C10" s="11" t="s">
        <v>187</v>
      </c>
    </row>
    <row r="11" spans="1:3" ht="13.5">
      <c r="A11" s="11" t="s">
        <v>114</v>
      </c>
      <c r="B11" s="11" t="s">
        <v>115</v>
      </c>
      <c r="C11" s="11" t="s">
        <v>192</v>
      </c>
    </row>
    <row r="12" spans="1:3" ht="13.5">
      <c r="A12" s="11" t="s">
        <v>122</v>
      </c>
      <c r="B12" s="11" t="s">
        <v>237</v>
      </c>
      <c r="C12" s="11" t="s">
        <v>208</v>
      </c>
    </row>
    <row r="13" spans="1:3" ht="13.5">
      <c r="A13" s="11" t="s">
        <v>238</v>
      </c>
      <c r="B13" s="11" t="s">
        <v>239</v>
      </c>
      <c r="C13" s="11" t="s">
        <v>208</v>
      </c>
    </row>
    <row r="14" spans="1:3" ht="13.5">
      <c r="A14" s="11" t="s">
        <v>244</v>
      </c>
      <c r="B14" s="11" t="s">
        <v>245</v>
      </c>
      <c r="C14" s="11" t="s">
        <v>208</v>
      </c>
    </row>
    <row r="15" spans="1:3" ht="13.5">
      <c r="A15" s="11" t="s">
        <v>246</v>
      </c>
      <c r="B15" s="11" t="s">
        <v>247</v>
      </c>
      <c r="C15" s="11" t="s">
        <v>208</v>
      </c>
    </row>
    <row r="16" spans="1:3" ht="13.5">
      <c r="A16" s="11" t="s">
        <v>248</v>
      </c>
      <c r="B16" s="11" t="s">
        <v>249</v>
      </c>
      <c r="C16" s="11" t="s">
        <v>208</v>
      </c>
    </row>
    <row r="17" spans="1:3" ht="13.5">
      <c r="A17" s="11" t="s">
        <v>250</v>
      </c>
      <c r="B17" s="11" t="s">
        <v>251</v>
      </c>
      <c r="C17" s="11" t="s">
        <v>208</v>
      </c>
    </row>
    <row r="18" spans="1:3" ht="13.5">
      <c r="A18" s="11" t="s">
        <v>252</v>
      </c>
      <c r="B18" s="11" t="s">
        <v>253</v>
      </c>
      <c r="C18" s="11" t="s">
        <v>208</v>
      </c>
    </row>
    <row r="19" spans="1:3" ht="13.5">
      <c r="A19" s="11" t="s">
        <v>254</v>
      </c>
      <c r="B19" s="11" t="s">
        <v>255</v>
      </c>
      <c r="C19" s="11" t="s">
        <v>193</v>
      </c>
    </row>
    <row r="20" spans="1:3" ht="13.5">
      <c r="A20" s="11" t="s">
        <v>263</v>
      </c>
      <c r="B20" s="11" t="s">
        <v>264</v>
      </c>
      <c r="C20" s="11" t="s">
        <v>282</v>
      </c>
    </row>
    <row r="21" spans="1:3" ht="13.5">
      <c r="A21" s="11" t="s">
        <v>268</v>
      </c>
      <c r="B21" s="11" t="s">
        <v>269</v>
      </c>
      <c r="C21" s="11" t="s">
        <v>193</v>
      </c>
    </row>
    <row r="22" spans="1:3" ht="13.5">
      <c r="A22" s="11" t="s">
        <v>275</v>
      </c>
      <c r="B22" s="11" t="s">
        <v>123</v>
      </c>
      <c r="C22" s="11" t="s">
        <v>289</v>
      </c>
    </row>
    <row r="23" spans="1:3" ht="13.5">
      <c r="A23" s="11" t="s">
        <v>150</v>
      </c>
      <c r="B23" s="11" t="s">
        <v>151</v>
      </c>
      <c r="C23" s="11" t="s">
        <v>152</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51</v>
      </c>
      <c r="B1" s="11" t="s">
        <v>207</v>
      </c>
      <c r="C1" s="11" t="s">
        <v>210</v>
      </c>
    </row>
    <row r="2" spans="1:3" ht="13.5">
      <c r="A2" s="11" t="s">
        <v>64</v>
      </c>
      <c r="B2" s="11" t="s">
        <v>65</v>
      </c>
      <c r="C2" s="11"/>
    </row>
    <row r="3" spans="1:3" ht="13.5">
      <c r="A3" s="11" t="s">
        <v>66</v>
      </c>
      <c r="B3" s="11" t="s">
        <v>67</v>
      </c>
      <c r="C3" s="11"/>
    </row>
    <row r="4" spans="1:3" ht="13.5">
      <c r="A4" s="11" t="s">
        <v>68</v>
      </c>
      <c r="B4" s="11" t="s">
        <v>69</v>
      </c>
      <c r="C4" s="11"/>
    </row>
    <row r="5" spans="1:3" ht="13.5">
      <c r="A5" s="11" t="s">
        <v>70</v>
      </c>
      <c r="B5" s="11" t="s">
        <v>71</v>
      </c>
      <c r="C5" s="11"/>
    </row>
    <row r="6" spans="1:3" ht="13.5">
      <c r="A6" s="11" t="s">
        <v>73</v>
      </c>
      <c r="B6" s="11" t="s">
        <v>202</v>
      </c>
      <c r="C6" s="11"/>
    </row>
    <row r="7" spans="1:3" ht="13.5">
      <c r="A7" s="11" t="s">
        <v>201</v>
      </c>
      <c r="B7" s="11" t="s">
        <v>79</v>
      </c>
      <c r="C7" s="11"/>
    </row>
    <row r="8" spans="1:3" ht="13.5">
      <c r="A8" s="11" t="s">
        <v>88</v>
      </c>
      <c r="B8" s="11" t="s">
        <v>89</v>
      </c>
      <c r="C8" s="11" t="s">
        <v>90</v>
      </c>
    </row>
    <row r="9" spans="1:3" ht="13.5">
      <c r="A9" s="11" t="s">
        <v>110</v>
      </c>
      <c r="B9" s="11" t="s">
        <v>108</v>
      </c>
      <c r="C9" s="11" t="s">
        <v>189</v>
      </c>
    </row>
    <row r="10" spans="1:3" ht="13.5">
      <c r="A10" s="11" t="s">
        <v>116</v>
      </c>
      <c r="B10" s="11" t="s">
        <v>115</v>
      </c>
      <c r="C10" s="11" t="s">
        <v>117</v>
      </c>
    </row>
    <row r="11" spans="1:3" ht="13.5">
      <c r="A11" s="11" t="s">
        <v>122</v>
      </c>
      <c r="B11" s="11" t="s">
        <v>237</v>
      </c>
      <c r="C11" s="11" t="s">
        <v>208</v>
      </c>
    </row>
    <row r="12" spans="1:3" ht="13.5">
      <c r="A12" s="11" t="s">
        <v>238</v>
      </c>
      <c r="B12" s="11" t="s">
        <v>239</v>
      </c>
      <c r="C12" s="11" t="s">
        <v>208</v>
      </c>
    </row>
    <row r="13" spans="1:3" ht="13.5">
      <c r="A13" s="11" t="s">
        <v>244</v>
      </c>
      <c r="B13" s="11" t="s">
        <v>245</v>
      </c>
      <c r="C13" s="11" t="s">
        <v>208</v>
      </c>
    </row>
    <row r="14" spans="1:3" ht="13.5">
      <c r="A14" s="11" t="s">
        <v>246</v>
      </c>
      <c r="B14" s="11" t="s">
        <v>247</v>
      </c>
      <c r="C14" s="11" t="s">
        <v>208</v>
      </c>
    </row>
    <row r="15" spans="1:3" ht="13.5">
      <c r="A15" s="11" t="s">
        <v>248</v>
      </c>
      <c r="B15" s="11" t="s">
        <v>249</v>
      </c>
      <c r="C15" s="11" t="s">
        <v>208</v>
      </c>
    </row>
    <row r="16" spans="1:3" ht="13.5">
      <c r="A16" s="11" t="s">
        <v>250</v>
      </c>
      <c r="B16" s="11" t="s">
        <v>251</v>
      </c>
      <c r="C16" s="11" t="s">
        <v>208</v>
      </c>
    </row>
    <row r="17" spans="1:3" ht="13.5">
      <c r="A17" s="11" t="s">
        <v>252</v>
      </c>
      <c r="B17" s="11" t="s">
        <v>253</v>
      </c>
      <c r="C17" s="11" t="s">
        <v>208</v>
      </c>
    </row>
    <row r="18" spans="1:3" ht="13.5">
      <c r="A18" s="11" t="s">
        <v>260</v>
      </c>
      <c r="B18" s="11" t="s">
        <v>255</v>
      </c>
      <c r="C18" s="11" t="s">
        <v>279</v>
      </c>
    </row>
    <row r="19" spans="1:3" ht="13.5">
      <c r="A19" s="11" t="s">
        <v>266</v>
      </c>
      <c r="B19" s="11" t="s">
        <v>264</v>
      </c>
      <c r="C19" s="11" t="s">
        <v>284</v>
      </c>
    </row>
    <row r="20" spans="1:3" ht="13.5">
      <c r="A20" s="11" t="s">
        <v>273</v>
      </c>
      <c r="B20" s="11" t="s">
        <v>269</v>
      </c>
      <c r="C20" s="11" t="s">
        <v>288</v>
      </c>
    </row>
    <row r="21" spans="1:3" ht="13.5">
      <c r="A21" s="11" t="s">
        <v>125</v>
      </c>
      <c r="B21" s="11" t="s">
        <v>123</v>
      </c>
      <c r="C21" s="11" t="s">
        <v>291</v>
      </c>
    </row>
    <row r="22" spans="1:3" ht="13.5">
      <c r="A22" s="11" t="s">
        <v>144</v>
      </c>
      <c r="B22" s="11" t="s">
        <v>145</v>
      </c>
      <c r="C22" s="11" t="s">
        <v>146</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94"/>
  <sheetViews>
    <sheetView zoomScalePageLayoutView="0" workbookViewId="0" topLeftCell="A19">
      <selection activeCell="A36" sqref="A36:C36"/>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3.5">
      <c r="A1" s="11" t="s">
        <v>177</v>
      </c>
      <c r="B1" s="11" t="s">
        <v>207</v>
      </c>
      <c r="C1" s="11" t="s">
        <v>210</v>
      </c>
    </row>
    <row r="2" spans="1:3" ht="13.5">
      <c r="A2" s="11" t="s">
        <v>60</v>
      </c>
      <c r="B2" s="11" t="s">
        <v>61</v>
      </c>
      <c r="C2" s="11"/>
    </row>
    <row r="3" spans="1:3" ht="13.5">
      <c r="A3" s="11" t="s">
        <v>62</v>
      </c>
      <c r="B3" s="11" t="s">
        <v>63</v>
      </c>
      <c r="C3" s="11"/>
    </row>
    <row r="4" spans="1:3" ht="13.5">
      <c r="A4" s="11" t="s">
        <v>64</v>
      </c>
      <c r="B4" s="11" t="s">
        <v>65</v>
      </c>
      <c r="C4" s="11"/>
    </row>
    <row r="5" spans="1:3" ht="13.5">
      <c r="A5" s="11" t="s">
        <v>66</v>
      </c>
      <c r="B5" s="11" t="s">
        <v>67</v>
      </c>
      <c r="C5" s="11"/>
    </row>
    <row r="6" spans="1:3" ht="13.5">
      <c r="A6" s="11" t="s">
        <v>68</v>
      </c>
      <c r="B6" s="11" t="s">
        <v>69</v>
      </c>
      <c r="C6" s="11"/>
    </row>
    <row r="7" spans="1:3" ht="13.5">
      <c r="A7" s="11" t="s">
        <v>70</v>
      </c>
      <c r="B7" s="11" t="s">
        <v>71</v>
      </c>
      <c r="C7" s="11"/>
    </row>
    <row r="8" spans="1:3" ht="13.5">
      <c r="A8" s="11" t="s">
        <v>72</v>
      </c>
      <c r="B8" s="11" t="s">
        <v>200</v>
      </c>
      <c r="C8" s="11"/>
    </row>
    <row r="9" spans="1:3" ht="13.5">
      <c r="A9" s="11" t="s">
        <v>73</v>
      </c>
      <c r="B9" s="11" t="s">
        <v>202</v>
      </c>
      <c r="C9" s="11"/>
    </row>
    <row r="10" spans="1:3" ht="13.5">
      <c r="A10" s="11" t="s">
        <v>74</v>
      </c>
      <c r="B10" s="11" t="s">
        <v>75</v>
      </c>
      <c r="C10" s="11"/>
    </row>
    <row r="11" spans="1:3" ht="13.5">
      <c r="A11" s="11" t="s">
        <v>76</v>
      </c>
      <c r="B11" s="11" t="s">
        <v>77</v>
      </c>
      <c r="C11" s="11"/>
    </row>
    <row r="12" spans="1:3" ht="13.5">
      <c r="A12" s="11" t="s">
        <v>78</v>
      </c>
      <c r="B12" s="11" t="s">
        <v>203</v>
      </c>
      <c r="C12" s="11"/>
    </row>
    <row r="13" spans="1:3" ht="13.5">
      <c r="A13" s="11" t="s">
        <v>201</v>
      </c>
      <c r="B13" s="11" t="s">
        <v>79</v>
      </c>
      <c r="C13" s="11"/>
    </row>
    <row r="14" spans="1:3" ht="13.5">
      <c r="A14" s="11" t="s">
        <v>80</v>
      </c>
      <c r="B14" s="11" t="s">
        <v>81</v>
      </c>
      <c r="C14" s="11"/>
    </row>
    <row r="15" spans="1:3" ht="13.5">
      <c r="A15" s="11" t="s">
        <v>82</v>
      </c>
      <c r="B15" s="11" t="s">
        <v>83</v>
      </c>
      <c r="C15" s="11" t="s">
        <v>178</v>
      </c>
    </row>
    <row r="16" spans="1:3" ht="13.5">
      <c r="A16" s="11" t="s">
        <v>84</v>
      </c>
      <c r="B16" s="11" t="s">
        <v>83</v>
      </c>
      <c r="C16" s="11" t="s">
        <v>179</v>
      </c>
    </row>
    <row r="17" spans="1:3" ht="13.5">
      <c r="A17" s="11" t="s">
        <v>85</v>
      </c>
      <c r="B17" s="11" t="s">
        <v>83</v>
      </c>
      <c r="C17" s="11" t="s">
        <v>180</v>
      </c>
    </row>
    <row r="18" spans="1:3" ht="13.5">
      <c r="A18" s="11" t="s">
        <v>86</v>
      </c>
      <c r="B18" s="11" t="s">
        <v>83</v>
      </c>
      <c r="C18" s="11" t="s">
        <v>87</v>
      </c>
    </row>
    <row r="19" spans="1:3" ht="13.5">
      <c r="A19" s="11" t="s">
        <v>88</v>
      </c>
      <c r="B19" s="11" t="s">
        <v>89</v>
      </c>
      <c r="C19" s="11" t="s">
        <v>90</v>
      </c>
    </row>
    <row r="20" spans="1:3" ht="13.5">
      <c r="A20" s="11" t="s">
        <v>91</v>
      </c>
      <c r="B20" s="11" t="s">
        <v>89</v>
      </c>
      <c r="C20" s="11" t="s">
        <v>92</v>
      </c>
    </row>
    <row r="21" spans="1:3" ht="13.5">
      <c r="A21" s="11" t="s">
        <v>93</v>
      </c>
      <c r="B21" s="11" t="s">
        <v>89</v>
      </c>
      <c r="C21" s="11" t="s">
        <v>94</v>
      </c>
    </row>
    <row r="22" spans="1:3" ht="13.5">
      <c r="A22" s="11" t="s">
        <v>95</v>
      </c>
      <c r="B22" s="11" t="s">
        <v>89</v>
      </c>
      <c r="C22" s="11" t="s">
        <v>96</v>
      </c>
    </row>
    <row r="23" spans="1:3" ht="13.5">
      <c r="A23" s="11" t="s">
        <v>97</v>
      </c>
      <c r="B23" s="11" t="s">
        <v>89</v>
      </c>
      <c r="C23" s="11" t="s">
        <v>98</v>
      </c>
    </row>
    <row r="24" spans="1:3" ht="13.5">
      <c r="A24" s="11" t="s">
        <v>99</v>
      </c>
      <c r="B24" s="11" t="s">
        <v>100</v>
      </c>
      <c r="C24" s="11" t="s">
        <v>181</v>
      </c>
    </row>
    <row r="25" spans="1:3" ht="13.5">
      <c r="A25" s="11" t="s">
        <v>101</v>
      </c>
      <c r="B25" s="11" t="s">
        <v>100</v>
      </c>
      <c r="C25" s="11" t="s">
        <v>182</v>
      </c>
    </row>
    <row r="26" spans="1:3" ht="13.5">
      <c r="A26" s="11" t="s">
        <v>102</v>
      </c>
      <c r="B26" s="11" t="s">
        <v>100</v>
      </c>
      <c r="C26" s="11" t="s">
        <v>183</v>
      </c>
    </row>
    <row r="27" spans="1:3" ht="13.5">
      <c r="A27" s="11" t="s">
        <v>103</v>
      </c>
      <c r="B27" s="11" t="s">
        <v>104</v>
      </c>
      <c r="C27" s="11" t="s">
        <v>184</v>
      </c>
    </row>
    <row r="28" spans="1:3" ht="13.5">
      <c r="A28" s="11" t="s">
        <v>105</v>
      </c>
      <c r="B28" s="11" t="s">
        <v>104</v>
      </c>
      <c r="C28" s="11" t="s">
        <v>185</v>
      </c>
    </row>
    <row r="29" spans="1:3" ht="13.5">
      <c r="A29" s="11" t="s">
        <v>106</v>
      </c>
      <c r="B29" s="11" t="s">
        <v>104</v>
      </c>
      <c r="C29" s="11" t="s">
        <v>186</v>
      </c>
    </row>
    <row r="30" spans="1:3" ht="13.5">
      <c r="A30" s="11" t="s">
        <v>107</v>
      </c>
      <c r="B30" s="11" t="s">
        <v>108</v>
      </c>
      <c r="C30" s="11" t="s">
        <v>187</v>
      </c>
    </row>
    <row r="31" spans="1:3" ht="13.5">
      <c r="A31" s="11" t="s">
        <v>109</v>
      </c>
      <c r="B31" s="11" t="s">
        <v>108</v>
      </c>
      <c r="C31" s="11" t="s">
        <v>188</v>
      </c>
    </row>
    <row r="32" spans="1:3" ht="13.5">
      <c r="A32" s="11" t="s">
        <v>110</v>
      </c>
      <c r="B32" s="11" t="s">
        <v>108</v>
      </c>
      <c r="C32" s="11" t="s">
        <v>189</v>
      </c>
    </row>
    <row r="33" spans="1:3" ht="13.5">
      <c r="A33" s="11" t="s">
        <v>111</v>
      </c>
      <c r="B33" s="11" t="s">
        <v>112</v>
      </c>
      <c r="C33" s="11" t="s">
        <v>190</v>
      </c>
    </row>
    <row r="34" spans="1:3" ht="13.5">
      <c r="A34" s="11" t="s">
        <v>113</v>
      </c>
      <c r="B34" s="11" t="s">
        <v>112</v>
      </c>
      <c r="C34" s="11" t="s">
        <v>191</v>
      </c>
    </row>
    <row r="35" spans="1:3" ht="13.5">
      <c r="A35" s="11" t="s">
        <v>114</v>
      </c>
      <c r="B35" s="11" t="s">
        <v>115</v>
      </c>
      <c r="C35" s="11" t="s">
        <v>192</v>
      </c>
    </row>
    <row r="36" spans="1:3" ht="13.5">
      <c r="A36" s="11" t="s">
        <v>116</v>
      </c>
      <c r="B36" s="11" t="s">
        <v>115</v>
      </c>
      <c r="C36" s="11" t="s">
        <v>117</v>
      </c>
    </row>
    <row r="37" spans="1:3" ht="13.5">
      <c r="A37" s="11" t="s">
        <v>118</v>
      </c>
      <c r="B37" s="11" t="s">
        <v>119</v>
      </c>
      <c r="C37" s="11" t="s">
        <v>208</v>
      </c>
    </row>
    <row r="38" spans="1:3" ht="13.5">
      <c r="A38" s="11" t="s">
        <v>120</v>
      </c>
      <c r="B38" s="11" t="s">
        <v>121</v>
      </c>
      <c r="C38" s="11" t="s">
        <v>208</v>
      </c>
    </row>
    <row r="39" spans="1:3" ht="13.5">
      <c r="A39" s="11" t="s">
        <v>122</v>
      </c>
      <c r="B39" s="11" t="s">
        <v>237</v>
      </c>
      <c r="C39" s="11" t="s">
        <v>208</v>
      </c>
    </row>
    <row r="40" spans="1:3" ht="13.5">
      <c r="A40" s="11" t="s">
        <v>238</v>
      </c>
      <c r="B40" s="11" t="s">
        <v>239</v>
      </c>
      <c r="C40" s="11" t="s">
        <v>208</v>
      </c>
    </row>
    <row r="41" spans="1:3" ht="13.5">
      <c r="A41" s="11" t="s">
        <v>240</v>
      </c>
      <c r="B41" s="11" t="s">
        <v>241</v>
      </c>
      <c r="C41" s="11" t="s">
        <v>208</v>
      </c>
    </row>
    <row r="42" spans="1:3" ht="13.5">
      <c r="A42" s="11" t="s">
        <v>242</v>
      </c>
      <c r="B42" s="11" t="s">
        <v>243</v>
      </c>
      <c r="C42" s="11" t="s">
        <v>208</v>
      </c>
    </row>
    <row r="43" spans="1:3" ht="13.5">
      <c r="A43" s="11" t="s">
        <v>244</v>
      </c>
      <c r="B43" s="11" t="s">
        <v>245</v>
      </c>
      <c r="C43" s="11" t="s">
        <v>208</v>
      </c>
    </row>
    <row r="44" spans="1:3" ht="13.5">
      <c r="A44" s="11" t="s">
        <v>246</v>
      </c>
      <c r="B44" s="11" t="s">
        <v>247</v>
      </c>
      <c r="C44" s="11" t="s">
        <v>208</v>
      </c>
    </row>
    <row r="45" spans="1:3" ht="13.5">
      <c r="A45" s="11" t="s">
        <v>248</v>
      </c>
      <c r="B45" s="11" t="s">
        <v>249</v>
      </c>
      <c r="C45" s="11" t="s">
        <v>208</v>
      </c>
    </row>
    <row r="46" spans="1:3" ht="13.5">
      <c r="A46" s="11" t="s">
        <v>250</v>
      </c>
      <c r="B46" s="11" t="s">
        <v>251</v>
      </c>
      <c r="C46" s="11" t="s">
        <v>208</v>
      </c>
    </row>
    <row r="47" spans="1:3" ht="13.5">
      <c r="A47" s="11" t="s">
        <v>252</v>
      </c>
      <c r="B47" s="11" t="s">
        <v>253</v>
      </c>
      <c r="C47" s="11" t="s">
        <v>208</v>
      </c>
    </row>
    <row r="48" spans="1:3" ht="13.5">
      <c r="A48" s="11" t="s">
        <v>254</v>
      </c>
      <c r="B48" s="11" t="s">
        <v>255</v>
      </c>
      <c r="C48" s="11" t="s">
        <v>193</v>
      </c>
    </row>
    <row r="49" spans="1:3" ht="13.5">
      <c r="A49" s="11" t="s">
        <v>256</v>
      </c>
      <c r="B49" s="11" t="s">
        <v>255</v>
      </c>
      <c r="C49" s="11" t="s">
        <v>194</v>
      </c>
    </row>
    <row r="50" spans="1:3" ht="13.5">
      <c r="A50" s="11" t="s">
        <v>257</v>
      </c>
      <c r="B50" s="11" t="s">
        <v>255</v>
      </c>
      <c r="C50" s="11" t="s">
        <v>195</v>
      </c>
    </row>
    <row r="51" spans="1:3" ht="13.5">
      <c r="A51" s="11" t="s">
        <v>258</v>
      </c>
      <c r="B51" s="11" t="s">
        <v>255</v>
      </c>
      <c r="C51" s="11" t="s">
        <v>196</v>
      </c>
    </row>
    <row r="52" spans="1:3" ht="13.5">
      <c r="A52" s="11" t="s">
        <v>259</v>
      </c>
      <c r="B52" s="11" t="s">
        <v>255</v>
      </c>
      <c r="C52" s="11" t="s">
        <v>278</v>
      </c>
    </row>
    <row r="53" spans="1:3" ht="13.5">
      <c r="A53" s="11" t="s">
        <v>260</v>
      </c>
      <c r="B53" s="11" t="s">
        <v>255</v>
      </c>
      <c r="C53" s="11" t="s">
        <v>279</v>
      </c>
    </row>
    <row r="54" spans="1:3" ht="13.5">
      <c r="A54" s="11" t="s">
        <v>261</v>
      </c>
      <c r="B54" s="11" t="s">
        <v>255</v>
      </c>
      <c r="C54" s="11" t="s">
        <v>280</v>
      </c>
    </row>
    <row r="55" spans="1:3" ht="13.5">
      <c r="A55" s="11" t="s">
        <v>262</v>
      </c>
      <c r="B55" s="11" t="s">
        <v>255</v>
      </c>
      <c r="C55" s="11" t="s">
        <v>281</v>
      </c>
    </row>
    <row r="56" spans="1:3" ht="13.5">
      <c r="A56" s="11" t="s">
        <v>263</v>
      </c>
      <c r="B56" s="11" t="s">
        <v>264</v>
      </c>
      <c r="C56" s="11" t="s">
        <v>282</v>
      </c>
    </row>
    <row r="57" spans="1:3" ht="13.5">
      <c r="A57" s="11" t="s">
        <v>265</v>
      </c>
      <c r="B57" s="11" t="s">
        <v>264</v>
      </c>
      <c r="C57" s="11" t="s">
        <v>283</v>
      </c>
    </row>
    <row r="58" spans="1:3" ht="13.5">
      <c r="A58" s="11" t="s">
        <v>266</v>
      </c>
      <c r="B58" s="11" t="s">
        <v>264</v>
      </c>
      <c r="C58" s="11" t="s">
        <v>284</v>
      </c>
    </row>
    <row r="59" spans="1:3" ht="13.5">
      <c r="A59" s="11" t="s">
        <v>267</v>
      </c>
      <c r="B59" s="11" t="s">
        <v>264</v>
      </c>
      <c r="C59" s="11" t="s">
        <v>285</v>
      </c>
    </row>
    <row r="60" spans="1:3" ht="13.5">
      <c r="A60" s="11" t="s">
        <v>268</v>
      </c>
      <c r="B60" s="11" t="s">
        <v>269</v>
      </c>
      <c r="C60" s="11" t="s">
        <v>193</v>
      </c>
    </row>
    <row r="61" spans="1:3" ht="13.5">
      <c r="A61" s="11" t="s">
        <v>270</v>
      </c>
      <c r="B61" s="11" t="s">
        <v>269</v>
      </c>
      <c r="C61" s="11" t="s">
        <v>286</v>
      </c>
    </row>
    <row r="62" spans="1:3" ht="13.5">
      <c r="A62" s="11" t="s">
        <v>271</v>
      </c>
      <c r="B62" s="11" t="s">
        <v>269</v>
      </c>
      <c r="C62" s="11" t="s">
        <v>195</v>
      </c>
    </row>
    <row r="63" spans="1:3" ht="13.5">
      <c r="A63" s="11" t="s">
        <v>272</v>
      </c>
      <c r="B63" s="11" t="s">
        <v>269</v>
      </c>
      <c r="C63" s="11" t="s">
        <v>287</v>
      </c>
    </row>
    <row r="64" spans="1:3" ht="13.5">
      <c r="A64" s="11" t="s">
        <v>273</v>
      </c>
      <c r="B64" s="11" t="s">
        <v>269</v>
      </c>
      <c r="C64" s="11" t="s">
        <v>288</v>
      </c>
    </row>
    <row r="65" spans="1:3" ht="13.5">
      <c r="A65" s="11" t="s">
        <v>274</v>
      </c>
      <c r="B65" s="11" t="s">
        <v>269</v>
      </c>
      <c r="C65" s="11" t="s">
        <v>280</v>
      </c>
    </row>
    <row r="66" spans="1:3" ht="13.5">
      <c r="A66" s="11" t="s">
        <v>275</v>
      </c>
      <c r="B66" s="11" t="s">
        <v>123</v>
      </c>
      <c r="C66" s="11" t="s">
        <v>289</v>
      </c>
    </row>
    <row r="67" spans="1:3" ht="13.5">
      <c r="A67" s="11" t="s">
        <v>124</v>
      </c>
      <c r="B67" s="11" t="s">
        <v>123</v>
      </c>
      <c r="C67" s="11" t="s">
        <v>290</v>
      </c>
    </row>
    <row r="68" spans="1:3" ht="13.5">
      <c r="A68" s="11" t="s">
        <v>125</v>
      </c>
      <c r="B68" s="11" t="s">
        <v>123</v>
      </c>
      <c r="C68" s="11" t="s">
        <v>291</v>
      </c>
    </row>
    <row r="69" spans="1:3" ht="13.5">
      <c r="A69" s="11" t="s">
        <v>126</v>
      </c>
      <c r="B69" s="11" t="s">
        <v>123</v>
      </c>
      <c r="C69" s="11" t="s">
        <v>217</v>
      </c>
    </row>
    <row r="70" spans="1:3" ht="13.5">
      <c r="A70" s="11" t="s">
        <v>127</v>
      </c>
      <c r="B70" s="11" t="s">
        <v>123</v>
      </c>
      <c r="C70" s="11" t="s">
        <v>218</v>
      </c>
    </row>
    <row r="71" spans="1:3" ht="13.5">
      <c r="A71" s="11" t="s">
        <v>128</v>
      </c>
      <c r="B71" s="11" t="s">
        <v>129</v>
      </c>
      <c r="C71" s="11" t="s">
        <v>208</v>
      </c>
    </row>
    <row r="72" spans="1:3" ht="13.5">
      <c r="A72" s="11" t="s">
        <v>130</v>
      </c>
      <c r="B72" s="11" t="s">
        <v>131</v>
      </c>
      <c r="C72" s="11" t="s">
        <v>219</v>
      </c>
    </row>
    <row r="73" spans="1:3" ht="13.5">
      <c r="A73" s="11" t="s">
        <v>132</v>
      </c>
      <c r="B73" s="11" t="s">
        <v>131</v>
      </c>
      <c r="C73" s="11" t="s">
        <v>220</v>
      </c>
    </row>
    <row r="74" spans="1:3" ht="13.5">
      <c r="A74" s="11" t="s">
        <v>133</v>
      </c>
      <c r="B74" s="11" t="s">
        <v>131</v>
      </c>
      <c r="C74" s="11" t="s">
        <v>221</v>
      </c>
    </row>
    <row r="75" spans="1:3" ht="13.5">
      <c r="A75" s="11" t="s">
        <v>134</v>
      </c>
      <c r="B75" s="11" t="s">
        <v>131</v>
      </c>
      <c r="C75" s="11" t="s">
        <v>222</v>
      </c>
    </row>
    <row r="76" spans="1:3" ht="13.5">
      <c r="A76" s="11" t="s">
        <v>135</v>
      </c>
      <c r="B76" s="11" t="s">
        <v>131</v>
      </c>
      <c r="C76" s="11" t="s">
        <v>223</v>
      </c>
    </row>
    <row r="77" spans="1:3" ht="13.5">
      <c r="A77" s="11" t="s">
        <v>136</v>
      </c>
      <c r="B77" s="11" t="s">
        <v>137</v>
      </c>
      <c r="C77" s="11" t="s">
        <v>138</v>
      </c>
    </row>
    <row r="78" spans="1:3" ht="13.5">
      <c r="A78" s="11" t="s">
        <v>139</v>
      </c>
      <c r="B78" s="11" t="s">
        <v>140</v>
      </c>
      <c r="C78" s="11" t="s">
        <v>141</v>
      </c>
    </row>
    <row r="79" spans="1:3" ht="13.5">
      <c r="A79" s="11" t="s">
        <v>142</v>
      </c>
      <c r="B79" s="11" t="s">
        <v>140</v>
      </c>
      <c r="C79" s="11" t="s">
        <v>143</v>
      </c>
    </row>
    <row r="80" spans="1:3" ht="13.5">
      <c r="A80" s="11" t="s">
        <v>144</v>
      </c>
      <c r="B80" s="11" t="s">
        <v>145</v>
      </c>
      <c r="C80" s="11" t="s">
        <v>146</v>
      </c>
    </row>
    <row r="81" spans="1:3" ht="13.5">
      <c r="A81" s="11" t="s">
        <v>147</v>
      </c>
      <c r="B81" s="11" t="s">
        <v>148</v>
      </c>
      <c r="C81" s="11" t="s">
        <v>149</v>
      </c>
    </row>
    <row r="82" spans="1:3" ht="13.5">
      <c r="A82" s="11" t="s">
        <v>150</v>
      </c>
      <c r="B82" s="11" t="s">
        <v>151</v>
      </c>
      <c r="C82" s="11" t="s">
        <v>152</v>
      </c>
    </row>
    <row r="83" spans="1:3" ht="13.5">
      <c r="A83" s="11" t="s">
        <v>153</v>
      </c>
      <c r="B83" s="11" t="s">
        <v>151</v>
      </c>
      <c r="C83" s="11" t="s">
        <v>154</v>
      </c>
    </row>
    <row r="84" spans="1:3" ht="13.5">
      <c r="A84" s="11" t="s">
        <v>155</v>
      </c>
      <c r="B84" s="11" t="s">
        <v>156</v>
      </c>
      <c r="C84" s="11"/>
    </row>
    <row r="85" spans="1:3" ht="13.5">
      <c r="A85" s="11" t="s">
        <v>157</v>
      </c>
      <c r="B85" s="11" t="s">
        <v>158</v>
      </c>
      <c r="C85" s="11"/>
    </row>
    <row r="86" spans="1:3" ht="13.5">
      <c r="A86" s="11" t="s">
        <v>159</v>
      </c>
      <c r="B86" s="11" t="s">
        <v>160</v>
      </c>
      <c r="C86" s="11"/>
    </row>
    <row r="87" spans="1:3" ht="13.5">
      <c r="A87" s="11" t="s">
        <v>161</v>
      </c>
      <c r="B87" s="11" t="s">
        <v>162</v>
      </c>
      <c r="C87" s="11"/>
    </row>
    <row r="88" spans="1:3" ht="13.5">
      <c r="A88" s="11" t="s">
        <v>163</v>
      </c>
      <c r="B88" s="11" t="s">
        <v>164</v>
      </c>
      <c r="C88" s="11"/>
    </row>
    <row r="89" spans="1:3" ht="13.5">
      <c r="A89" s="11" t="s">
        <v>165</v>
      </c>
      <c r="B89" s="11" t="s">
        <v>166</v>
      </c>
      <c r="C89" s="11"/>
    </row>
    <row r="90" spans="1:3" ht="13.5">
      <c r="A90" s="11" t="s">
        <v>167</v>
      </c>
      <c r="B90" s="11" t="s">
        <v>168</v>
      </c>
      <c r="C90" s="11"/>
    </row>
    <row r="91" spans="1:3" ht="13.5">
      <c r="A91" s="11" t="s">
        <v>169</v>
      </c>
      <c r="B91" s="11" t="s">
        <v>170</v>
      </c>
      <c r="C91" s="11"/>
    </row>
    <row r="92" spans="1:3" ht="13.5">
      <c r="A92" s="11" t="s">
        <v>171</v>
      </c>
      <c r="B92" s="11" t="s">
        <v>172</v>
      </c>
      <c r="C92" s="11"/>
    </row>
    <row r="93" spans="1:3" ht="13.5">
      <c r="A93" s="11" t="s">
        <v>173</v>
      </c>
      <c r="B93" s="11" t="s">
        <v>174</v>
      </c>
      <c r="C93" s="11"/>
    </row>
    <row r="94" spans="1:3" ht="13.5">
      <c r="A94" s="11" t="s">
        <v>175</v>
      </c>
      <c r="B94" s="11" t="s">
        <v>176</v>
      </c>
      <c r="C94" s="11"/>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G85"/>
  <sheetViews>
    <sheetView zoomScalePageLayoutView="0" workbookViewId="0" topLeftCell="A1">
      <selection activeCell="J44" sqref="J44"/>
    </sheetView>
  </sheetViews>
  <sheetFormatPr defaultColWidth="9.00390625" defaultRowHeight="13.5"/>
  <cols>
    <col min="1" max="1" width="7.00390625" style="4" bestFit="1" customWidth="1"/>
    <col min="2" max="2" width="7.625" style="4" customWidth="1"/>
    <col min="3" max="3" width="9.625" style="4" customWidth="1"/>
    <col min="4" max="4" width="12.375" style="4" customWidth="1"/>
    <col min="5" max="16384" width="9.00390625" style="4" customWidth="1"/>
  </cols>
  <sheetData>
    <row r="1" spans="2:5" ht="12">
      <c r="B1" s="6" t="s">
        <v>211</v>
      </c>
      <c r="C1" s="7"/>
      <c r="D1" s="7"/>
      <c r="E1" s="7"/>
    </row>
    <row r="2" spans="2:4" ht="12">
      <c r="B2" s="3" t="s">
        <v>51</v>
      </c>
      <c r="C2" s="3" t="s">
        <v>0</v>
      </c>
      <c r="D2" s="3" t="s">
        <v>210</v>
      </c>
    </row>
    <row r="3" spans="2:4" ht="12">
      <c r="B3" s="8" t="s">
        <v>52</v>
      </c>
      <c r="C3" s="3" t="s">
        <v>204</v>
      </c>
      <c r="D3" s="3" t="s">
        <v>215</v>
      </c>
    </row>
    <row r="4" spans="2:4" ht="12">
      <c r="B4" s="8" t="s">
        <v>53</v>
      </c>
      <c r="C4" s="3" t="s">
        <v>212</v>
      </c>
      <c r="D4" s="3"/>
    </row>
    <row r="5" spans="2:4" ht="12">
      <c r="B5" s="8" t="s">
        <v>54</v>
      </c>
      <c r="C5" s="3" t="s">
        <v>213</v>
      </c>
      <c r="D5" s="3"/>
    </row>
    <row r="6" spans="2:4" ht="12">
      <c r="B6" s="8" t="s">
        <v>55</v>
      </c>
      <c r="C6" s="3" t="s">
        <v>205</v>
      </c>
      <c r="D6" s="3" t="s">
        <v>215</v>
      </c>
    </row>
    <row r="7" spans="2:4" ht="12">
      <c r="B7" s="8" t="s">
        <v>56</v>
      </c>
      <c r="C7" s="3" t="s">
        <v>216</v>
      </c>
      <c r="D7" s="3"/>
    </row>
    <row r="8" spans="2:4" ht="12">
      <c r="B8" s="8" t="s">
        <v>57</v>
      </c>
      <c r="C8" s="3" t="s">
        <v>206</v>
      </c>
      <c r="D8" s="3" t="s">
        <v>215</v>
      </c>
    </row>
    <row r="9" spans="2:4" ht="12">
      <c r="B9" s="8" t="s">
        <v>58</v>
      </c>
      <c r="C9" s="3" t="s">
        <v>214</v>
      </c>
      <c r="D9" s="3" t="s">
        <v>215</v>
      </c>
    </row>
    <row r="11" ht="12">
      <c r="B11" s="9" t="s">
        <v>2</v>
      </c>
    </row>
    <row r="12" spans="2:3" ht="12">
      <c r="B12" s="3" t="s">
        <v>59</v>
      </c>
      <c r="C12" s="3" t="s">
        <v>50</v>
      </c>
    </row>
    <row r="13" spans="2:3" ht="12">
      <c r="B13" s="10">
        <v>0</v>
      </c>
      <c r="C13" s="3" t="s">
        <v>3</v>
      </c>
    </row>
    <row r="14" spans="2:3" ht="12">
      <c r="B14" s="10">
        <v>1</v>
      </c>
      <c r="C14" s="3" t="s">
        <v>209</v>
      </c>
    </row>
    <row r="15" spans="2:3" ht="12">
      <c r="B15" s="10">
        <v>2</v>
      </c>
      <c r="C15" s="3" t="s">
        <v>4</v>
      </c>
    </row>
    <row r="16" spans="2:3" ht="12">
      <c r="B16" s="10">
        <v>3</v>
      </c>
      <c r="C16" s="3" t="s">
        <v>5</v>
      </c>
    </row>
    <row r="17" spans="2:3" ht="12">
      <c r="B17" s="10">
        <v>4</v>
      </c>
      <c r="C17" s="3" t="s">
        <v>6</v>
      </c>
    </row>
    <row r="18" spans="2:3" ht="12">
      <c r="B18" s="10">
        <v>5</v>
      </c>
      <c r="C18" s="3" t="s">
        <v>7</v>
      </c>
    </row>
    <row r="19" spans="2:3" ht="12">
      <c r="B19" s="10">
        <v>6</v>
      </c>
      <c r="C19" s="3" t="s">
        <v>8</v>
      </c>
    </row>
    <row r="20" spans="2:7" ht="13.5">
      <c r="B20" s="10">
        <v>7</v>
      </c>
      <c r="C20" s="3" t="s">
        <v>9</v>
      </c>
      <c r="G20"/>
    </row>
    <row r="21" spans="2:5" ht="13.5">
      <c r="B21" s="10">
        <v>8</v>
      </c>
      <c r="C21" s="3" t="s">
        <v>10</v>
      </c>
      <c r="E21"/>
    </row>
    <row r="22" spans="2:5" ht="13.5">
      <c r="B22" s="10">
        <v>9</v>
      </c>
      <c r="C22" s="3" t="s">
        <v>11</v>
      </c>
      <c r="E22"/>
    </row>
    <row r="23" spans="2:5" ht="13.5">
      <c r="B23" s="3">
        <v>10</v>
      </c>
      <c r="C23" s="3" t="s">
        <v>12</v>
      </c>
      <c r="E23"/>
    </row>
    <row r="24" spans="2:5" ht="13.5">
      <c r="B24" s="3">
        <v>11</v>
      </c>
      <c r="C24" s="3" t="s">
        <v>13</v>
      </c>
      <c r="E24"/>
    </row>
    <row r="25" spans="2:5" ht="13.5">
      <c r="B25" s="3">
        <v>12</v>
      </c>
      <c r="C25" s="3" t="s">
        <v>14</v>
      </c>
      <c r="E25"/>
    </row>
    <row r="26" spans="2:3" ht="12">
      <c r="B26" s="3">
        <v>13</v>
      </c>
      <c r="C26" s="3" t="s">
        <v>15</v>
      </c>
    </row>
    <row r="27" spans="2:3" ht="12">
      <c r="B27" s="3">
        <v>14</v>
      </c>
      <c r="C27" s="3" t="s">
        <v>16</v>
      </c>
    </row>
    <row r="28" spans="2:3" ht="12">
      <c r="B28" s="3">
        <v>15</v>
      </c>
      <c r="C28" s="3" t="s">
        <v>19</v>
      </c>
    </row>
    <row r="29" spans="2:3" ht="12">
      <c r="B29" s="3">
        <v>16</v>
      </c>
      <c r="C29" s="3" t="s">
        <v>20</v>
      </c>
    </row>
    <row r="30" spans="2:3" ht="12">
      <c r="B30" s="3">
        <v>17</v>
      </c>
      <c r="C30" s="3" t="s">
        <v>21</v>
      </c>
    </row>
    <row r="31" spans="2:3" ht="12">
      <c r="B31" s="3">
        <v>18</v>
      </c>
      <c r="C31" s="3" t="s">
        <v>22</v>
      </c>
    </row>
    <row r="32" spans="2:3" ht="12">
      <c r="B32" s="3">
        <v>19</v>
      </c>
      <c r="C32" s="3" t="s">
        <v>17</v>
      </c>
    </row>
    <row r="33" spans="2:3" ht="12">
      <c r="B33" s="3">
        <v>20</v>
      </c>
      <c r="C33" s="3" t="s">
        <v>18</v>
      </c>
    </row>
    <row r="34" spans="2:3" ht="12">
      <c r="B34" s="3">
        <v>21</v>
      </c>
      <c r="C34" s="3" t="s">
        <v>26</v>
      </c>
    </row>
    <row r="35" spans="2:3" ht="12">
      <c r="B35" s="3">
        <v>22</v>
      </c>
      <c r="C35" s="3" t="s">
        <v>23</v>
      </c>
    </row>
    <row r="36" spans="2:3" ht="12">
      <c r="B36" s="3">
        <v>23</v>
      </c>
      <c r="C36" s="3" t="s">
        <v>24</v>
      </c>
    </row>
    <row r="37" spans="2:3" ht="12">
      <c r="B37" s="3">
        <v>24</v>
      </c>
      <c r="C37" s="3" t="s">
        <v>25</v>
      </c>
    </row>
    <row r="38" spans="2:3" ht="12">
      <c r="B38" s="3">
        <v>25</v>
      </c>
      <c r="C38" s="3" t="s">
        <v>27</v>
      </c>
    </row>
    <row r="39" spans="2:3" ht="12">
      <c r="B39" s="3">
        <v>26</v>
      </c>
      <c r="C39" s="3" t="s">
        <v>28</v>
      </c>
    </row>
    <row r="40" spans="2:3" ht="12">
      <c r="B40" s="3">
        <v>27</v>
      </c>
      <c r="C40" s="3" t="s">
        <v>29</v>
      </c>
    </row>
    <row r="41" spans="2:3" ht="12">
      <c r="B41" s="3">
        <v>28</v>
      </c>
      <c r="C41" s="3" t="s">
        <v>30</v>
      </c>
    </row>
    <row r="42" spans="2:3" ht="12">
      <c r="B42" s="3">
        <v>29</v>
      </c>
      <c r="C42" s="3" t="s">
        <v>31</v>
      </c>
    </row>
    <row r="43" spans="2:3" ht="12">
      <c r="B43" s="3">
        <v>30</v>
      </c>
      <c r="C43" s="3" t="s">
        <v>32</v>
      </c>
    </row>
    <row r="44" spans="2:3" ht="12">
      <c r="B44" s="3">
        <v>31</v>
      </c>
      <c r="C44" s="3" t="s">
        <v>33</v>
      </c>
    </row>
    <row r="45" spans="2:3" ht="12">
      <c r="B45" s="3">
        <v>32</v>
      </c>
      <c r="C45" s="3" t="s">
        <v>34</v>
      </c>
    </row>
    <row r="46" spans="2:3" ht="12">
      <c r="B46" s="3">
        <v>33</v>
      </c>
      <c r="C46" s="3" t="s">
        <v>35</v>
      </c>
    </row>
    <row r="47" spans="2:3" ht="12">
      <c r="B47" s="3">
        <v>34</v>
      </c>
      <c r="C47" s="3" t="s">
        <v>36</v>
      </c>
    </row>
    <row r="48" spans="2:3" ht="12">
      <c r="B48" s="3">
        <v>35</v>
      </c>
      <c r="C48" s="3" t="s">
        <v>37</v>
      </c>
    </row>
    <row r="49" spans="2:3" ht="12">
      <c r="B49" s="3">
        <v>36</v>
      </c>
      <c r="C49" s="3" t="s">
        <v>39</v>
      </c>
    </row>
    <row r="50" spans="2:3" ht="12">
      <c r="B50" s="3">
        <v>37</v>
      </c>
      <c r="C50" s="3" t="s">
        <v>38</v>
      </c>
    </row>
    <row r="51" spans="2:3" ht="12">
      <c r="B51" s="3">
        <v>38</v>
      </c>
      <c r="C51" s="3" t="s">
        <v>40</v>
      </c>
    </row>
    <row r="52" spans="2:3" ht="12">
      <c r="B52" s="3">
        <v>39</v>
      </c>
      <c r="C52" s="3" t="s">
        <v>41</v>
      </c>
    </row>
    <row r="53" spans="2:3" ht="12">
      <c r="B53" s="3">
        <v>40</v>
      </c>
      <c r="C53" s="3" t="s">
        <v>42</v>
      </c>
    </row>
    <row r="54" spans="2:3" ht="12">
      <c r="B54" s="3">
        <v>41</v>
      </c>
      <c r="C54" s="3" t="s">
        <v>43</v>
      </c>
    </row>
    <row r="55" spans="2:3" ht="12">
      <c r="B55" s="3">
        <v>42</v>
      </c>
      <c r="C55" s="3" t="s">
        <v>44</v>
      </c>
    </row>
    <row r="56" spans="2:3" ht="12">
      <c r="B56" s="3">
        <v>43</v>
      </c>
      <c r="C56" s="3" t="s">
        <v>45</v>
      </c>
    </row>
    <row r="57" spans="2:3" ht="12">
      <c r="B57" s="3">
        <v>44</v>
      </c>
      <c r="C57" s="3" t="s">
        <v>46</v>
      </c>
    </row>
    <row r="58" spans="2:3" ht="12">
      <c r="B58" s="3">
        <v>45</v>
      </c>
      <c r="C58" s="3" t="s">
        <v>47</v>
      </c>
    </row>
    <row r="59" spans="2:3" ht="12">
      <c r="B59" s="3">
        <v>46</v>
      </c>
      <c r="C59" s="3" t="s">
        <v>48</v>
      </c>
    </row>
    <row r="60" spans="2:3" ht="12">
      <c r="B60" s="3">
        <v>47</v>
      </c>
      <c r="C60" s="3" t="s">
        <v>49</v>
      </c>
    </row>
    <row r="85" ht="12">
      <c r="B85" s="4" t="s">
        <v>1</v>
      </c>
    </row>
  </sheetData>
  <sheetProtection/>
  <printOptions/>
  <pageMargins left="0.75" right="0.75" top="1" bottom="1" header="0.512" footer="0.51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tabColor indexed="55"/>
  </sheetPr>
  <dimension ref="A1:N22"/>
  <sheetViews>
    <sheetView showGridLines="0" showRowColHeaders="0" showZeros="0" zoomScalePageLayoutView="0" workbookViewId="0" topLeftCell="A1">
      <pane xSplit="24" ySplit="53" topLeftCell="Y54" activePane="bottomRight" state="frozen"/>
      <selection pane="topLeft" activeCell="A1" sqref="A1"/>
      <selection pane="topRight" activeCell="Y1" sqref="Y1"/>
      <selection pane="bottomLeft" activeCell="A55" sqref="A55"/>
      <selection pane="bottomRight" activeCell="M16" sqref="M16"/>
    </sheetView>
  </sheetViews>
  <sheetFormatPr defaultColWidth="9.00390625" defaultRowHeight="13.5"/>
  <cols>
    <col min="1" max="1" width="3.125" style="164" customWidth="1"/>
    <col min="2" max="2" width="4.75390625" style="164" customWidth="1"/>
    <col min="3" max="3" width="12.75390625" style="164" customWidth="1"/>
    <col min="4" max="4" width="31.375" style="164" customWidth="1"/>
    <col min="5" max="5" width="15.625" style="164" customWidth="1"/>
    <col min="6" max="6" width="11.25390625" style="164" hidden="1" customWidth="1"/>
    <col min="7" max="7" width="0" style="164" hidden="1" customWidth="1"/>
    <col min="8" max="8" width="3.75390625" style="164" hidden="1" customWidth="1"/>
    <col min="9" max="9" width="4.00390625" style="164" customWidth="1"/>
    <col min="10" max="16384" width="9.00390625" style="164" customWidth="1"/>
  </cols>
  <sheetData>
    <row r="1" spans="3:5" ht="31.5" customHeight="1">
      <c r="C1" s="346" t="str">
        <f>IF('男子(様式②)'!C1="","",'男子(様式②)'!C1)&amp;"大会リレー申込み"</f>
        <v>通信陸上大会リレー申込み</v>
      </c>
      <c r="D1" s="346"/>
      <c r="E1" s="165" t="s">
        <v>370</v>
      </c>
    </row>
    <row r="2" spans="3:4" ht="14.25">
      <c r="C2" s="166"/>
      <c r="D2" s="222" t="str">
        <f>IF(E4="","必ず最高記録を入力してください。(60秒単位)","")</f>
        <v>必ず最高記録を入力してください。(60秒単位)</v>
      </c>
    </row>
    <row r="3" spans="2:5" ht="17.25" customHeight="1">
      <c r="B3" s="224"/>
      <c r="C3" s="225" t="s">
        <v>207</v>
      </c>
      <c r="D3" s="226" t="s">
        <v>307</v>
      </c>
      <c r="E3" s="226" t="s">
        <v>308</v>
      </c>
    </row>
    <row r="4" spans="2:14" ht="17.25" customHeight="1">
      <c r="B4" s="344" t="s">
        <v>231</v>
      </c>
      <c r="C4" s="262" t="s">
        <v>361</v>
      </c>
      <c r="D4" s="263">
        <f>IF('申込必要事項(様式①)'!D5="","",'申込必要事項(様式①)'!D5)</f>
      </c>
      <c r="E4" s="264"/>
      <c r="J4" s="266" t="s">
        <v>411</v>
      </c>
      <c r="K4" s="266"/>
      <c r="L4" s="266"/>
      <c r="M4" s="266"/>
      <c r="N4" s="166"/>
    </row>
    <row r="5" spans="2:14" ht="17.25" customHeight="1">
      <c r="B5" s="344"/>
      <c r="C5" s="227" t="s">
        <v>342</v>
      </c>
      <c r="D5" s="228" t="s">
        <v>341</v>
      </c>
      <c r="E5" s="228" t="s">
        <v>199</v>
      </c>
      <c r="J5" s="166" t="s">
        <v>415</v>
      </c>
      <c r="K5" s="166"/>
      <c r="L5" s="166"/>
      <c r="M5" s="166"/>
      <c r="N5" s="166"/>
    </row>
    <row r="6" spans="1:14" ht="17.25" customHeight="1">
      <c r="A6" s="164">
        <v>1</v>
      </c>
      <c r="B6" s="344"/>
      <c r="C6" s="254">
        <f>IF(ISERROR(VLOOKUP($A6,'男子(様式②)'!$R:$U,2,FALSE))=TRUE,"",VLOOKUP($A6,'男子(様式②)'!$R:$U,2,FALSE))</f>
      </c>
      <c r="D6" s="255">
        <f>IF(ISERROR(VLOOKUP($A6,'男子(様式②)'!$R:$U,3,FALSE))=TRUE,"",VLOOKUP($A6,'男子(様式②)'!$R:$U,3,FALSE))</f>
      </c>
      <c r="E6" s="256">
        <f>IF(ISERROR(VLOOKUP($A6,'男子(様式②)'!$R:$U,4,FALSE))=TRUE,"",VLOOKUP($A6,'男子(様式②)'!$R:$U,4,FALSE))</f>
      </c>
      <c r="H6" s="164">
        <f>COUNT(C6:C11)</f>
        <v>0</v>
      </c>
      <c r="J6" s="166" t="s">
        <v>475</v>
      </c>
      <c r="K6" s="166"/>
      <c r="L6" s="166"/>
      <c r="M6" s="166"/>
      <c r="N6" s="166"/>
    </row>
    <row r="7" spans="1:14" ht="17.25" customHeight="1">
      <c r="A7" s="164">
        <v>2</v>
      </c>
      <c r="B7" s="344"/>
      <c r="C7" s="254">
        <f>IF(ISERROR(VLOOKUP($A7,'男子(様式②)'!$R:$U,2,FALSE))=TRUE,"",VLOOKUP($A7,'男子(様式②)'!$R:$U,2,FALSE))</f>
      </c>
      <c r="D7" s="255">
        <f>IF(ISERROR(VLOOKUP($A7,'男子(様式②)'!$R:$U,3,FALSE))=TRUE,"",VLOOKUP($A7,'男子(様式②)'!$R:$U,3,FALSE))</f>
      </c>
      <c r="E7" s="256">
        <f>IF(ISERROR(VLOOKUP($A7,'男子(様式②)'!$R:$U,4,FALSE))=TRUE,"",VLOOKUP($A7,'男子(様式②)'!$R:$U,4,FALSE))</f>
      </c>
      <c r="J7" s="166" t="s">
        <v>476</v>
      </c>
      <c r="K7" s="166"/>
      <c r="L7" s="166"/>
      <c r="M7" s="166"/>
      <c r="N7" s="166"/>
    </row>
    <row r="8" spans="1:14" ht="17.25" customHeight="1">
      <c r="A8" s="164">
        <v>3</v>
      </c>
      <c r="B8" s="344"/>
      <c r="C8" s="254">
        <f>IF(ISERROR(VLOOKUP($A8,'男子(様式②)'!$R:$U,2,FALSE))=TRUE,"",VLOOKUP($A8,'男子(様式②)'!$R:$U,2,FALSE))</f>
      </c>
      <c r="D8" s="255">
        <f>IF(ISERROR(VLOOKUP($A8,'男子(様式②)'!$R:$U,3,FALSE))=TRUE,"",VLOOKUP($A8,'男子(様式②)'!$R:$U,3,FALSE))</f>
      </c>
      <c r="E8" s="256">
        <f>IF(ISERROR(VLOOKUP($A8,'男子(様式②)'!$R:$U,4,FALSE))=TRUE,"",VLOOKUP($A8,'男子(様式②)'!$R:$U,4,FALSE))</f>
      </c>
      <c r="J8" s="166"/>
      <c r="K8" s="166"/>
      <c r="L8" s="166"/>
      <c r="M8" s="166"/>
      <c r="N8" s="166"/>
    </row>
    <row r="9" spans="1:14" ht="17.25" customHeight="1">
      <c r="A9" s="164">
        <v>4</v>
      </c>
      <c r="B9" s="344"/>
      <c r="C9" s="254">
        <f>IF(ISERROR(VLOOKUP($A9,'男子(様式②)'!$R:$U,2,FALSE))=TRUE,"",VLOOKUP($A9,'男子(様式②)'!$R:$U,2,FALSE))</f>
      </c>
      <c r="D9" s="255">
        <f>IF(ISERROR(VLOOKUP($A9,'男子(様式②)'!$R:$U,3,FALSE))=TRUE,"",VLOOKUP($A9,'男子(様式②)'!$R:$U,3,FALSE))</f>
      </c>
      <c r="E9" s="256">
        <f>IF(ISERROR(VLOOKUP($A9,'男子(様式②)'!$R:$U,4,FALSE))=TRUE,"",VLOOKUP($A9,'男子(様式②)'!$R:$U,4,FALSE))</f>
      </c>
      <c r="J9" s="166" t="s">
        <v>414</v>
      </c>
      <c r="K9" s="166"/>
      <c r="L9" s="166"/>
      <c r="M9" s="166"/>
      <c r="N9" s="166"/>
    </row>
    <row r="10" spans="1:14" ht="17.25" customHeight="1">
      <c r="A10" s="164">
        <v>5</v>
      </c>
      <c r="B10" s="344"/>
      <c r="C10" s="254">
        <f>IF(ISERROR(VLOOKUP($A10,'男子(様式②)'!$R:$U,2,FALSE))=TRUE,"",VLOOKUP($A10,'男子(様式②)'!$R:$U,2,FALSE))</f>
      </c>
      <c r="D10" s="255">
        <f>IF(ISERROR(VLOOKUP($A10,'男子(様式②)'!$R:$U,3,FALSE))=TRUE,"",VLOOKUP($A10,'男子(様式②)'!$R:$U,3,FALSE))</f>
      </c>
      <c r="E10" s="256">
        <f>IF(ISERROR(VLOOKUP($A10,'男子(様式②)'!$R:$U,4,FALSE))=TRUE,"",VLOOKUP($A10,'男子(様式②)'!$R:$U,4,FALSE))</f>
      </c>
      <c r="J10" s="223" t="s">
        <v>412</v>
      </c>
      <c r="K10" s="166"/>
      <c r="L10" s="166"/>
      <c r="M10" s="166"/>
      <c r="N10" s="166"/>
    </row>
    <row r="11" spans="1:14" ht="17.25" customHeight="1">
      <c r="A11" s="164">
        <v>6</v>
      </c>
      <c r="B11" s="229"/>
      <c r="C11" s="254">
        <f>IF(ISERROR(VLOOKUP($A11,'男子(様式②)'!$R:$U,2,FALSE))=TRUE,"",VLOOKUP($A11,'男子(様式②)'!$R:$U,2,FALSE))</f>
      </c>
      <c r="D11" s="255">
        <f>IF(ISERROR(VLOOKUP($A11,'男子(様式②)'!$R:$U,3,FALSE))=TRUE,"",VLOOKUP($A11,'男子(様式②)'!$R:$U,3,FALSE))</f>
      </c>
      <c r="E11" s="256">
        <f>IF(ISERROR(VLOOKUP($A11,'男子(様式②)'!$R:$U,4,FALSE))=TRUE,"",VLOOKUP($A11,'男子(様式②)'!$R:$U,4,FALSE))</f>
      </c>
      <c r="J11" s="223" t="s">
        <v>413</v>
      </c>
      <c r="K11" s="166"/>
      <c r="L11" s="166"/>
      <c r="M11" s="166"/>
      <c r="N11" s="166"/>
    </row>
    <row r="12" spans="10:14" ht="18" customHeight="1">
      <c r="J12" s="166"/>
      <c r="K12" s="166"/>
      <c r="L12" s="166"/>
      <c r="M12" s="166"/>
      <c r="N12" s="166"/>
    </row>
    <row r="13" spans="3:14" ht="14.25" customHeight="1">
      <c r="C13" s="166"/>
      <c r="D13" s="222" t="str">
        <f>IF(E15="","必ず最高記録を入力してください。(60秒単位)","")</f>
        <v>必ず最高記録を入力してください。(60秒単位)</v>
      </c>
      <c r="E13" s="187"/>
      <c r="J13" s="166"/>
      <c r="K13" s="166"/>
      <c r="L13" s="166"/>
      <c r="M13" s="166"/>
      <c r="N13" s="166"/>
    </row>
    <row r="14" spans="2:14" ht="17.25" customHeight="1">
      <c r="B14" s="230"/>
      <c r="C14" s="231" t="s">
        <v>207</v>
      </c>
      <c r="D14" s="232" t="s">
        <v>314</v>
      </c>
      <c r="E14" s="232" t="s">
        <v>308</v>
      </c>
      <c r="J14" s="166"/>
      <c r="K14" s="166"/>
      <c r="L14" s="166"/>
      <c r="M14" s="166"/>
      <c r="N14" s="166"/>
    </row>
    <row r="15" spans="2:5" ht="17.25" customHeight="1">
      <c r="B15" s="233"/>
      <c r="C15" s="261" t="s">
        <v>361</v>
      </c>
      <c r="D15" s="260">
        <f>IF('申込必要事項(様式①)'!D5="","",'申込必要事項(様式①)'!D5)</f>
      </c>
      <c r="E15" s="265"/>
    </row>
    <row r="16" spans="2:5" ht="17.25" customHeight="1">
      <c r="B16" s="345" t="s">
        <v>232</v>
      </c>
      <c r="C16" s="231" t="s">
        <v>342</v>
      </c>
      <c r="D16" s="232" t="s">
        <v>341</v>
      </c>
      <c r="E16" s="232" t="s">
        <v>199</v>
      </c>
    </row>
    <row r="17" spans="1:8" ht="17.25" customHeight="1">
      <c r="A17" s="164">
        <v>1</v>
      </c>
      <c r="B17" s="345"/>
      <c r="C17" s="257">
        <f>IF(ISERROR(VLOOKUP($A17,'女子(様式②)'!$R:$U,2,FALSE))=TRUE,"",VLOOKUP($A17,'女子(様式②)'!$R:$U,2,FALSE))</f>
      </c>
      <c r="D17" s="258">
        <f>IF(ISERROR(VLOOKUP($A17,'女子(様式②)'!$R:$U,3,FALSE))=TRUE,"",VLOOKUP($A17,'女子(様式②)'!$R:$U,3,FALSE))</f>
      </c>
      <c r="E17" s="259">
        <f>IF(ISERROR(VLOOKUP($A17,'女子(様式②)'!$R:$U,4,FALSE))=TRUE,"",VLOOKUP($A17,'女子(様式②)'!$R:$U,4,FALSE))</f>
      </c>
      <c r="H17" s="164">
        <f>COUNT(C17:C22)</f>
        <v>0</v>
      </c>
    </row>
    <row r="18" spans="1:5" ht="17.25" customHeight="1">
      <c r="A18" s="164">
        <v>2</v>
      </c>
      <c r="B18" s="345"/>
      <c r="C18" s="257">
        <f>IF(ISERROR(VLOOKUP($A18,'女子(様式②)'!$R:$U,2,FALSE))=TRUE,"",VLOOKUP($A18,'女子(様式②)'!$R:$U,2,FALSE))</f>
      </c>
      <c r="D18" s="258">
        <f>IF(ISERROR(VLOOKUP($A18,'女子(様式②)'!$R:$U,3,FALSE))=TRUE,"",VLOOKUP($A18,'女子(様式②)'!$R:$U,3,FALSE))</f>
      </c>
      <c r="E18" s="259">
        <f>IF(ISERROR(VLOOKUP($A18,'女子(様式②)'!$R:$U,4,FALSE))=TRUE,"",VLOOKUP($A18,'女子(様式②)'!$R:$U,4,FALSE))</f>
      </c>
    </row>
    <row r="19" spans="1:5" ht="17.25" customHeight="1">
      <c r="A19" s="164">
        <v>3</v>
      </c>
      <c r="B19" s="345"/>
      <c r="C19" s="257">
        <f>IF(ISERROR(VLOOKUP($A19,'女子(様式②)'!$R:$U,2,FALSE))=TRUE,"",VLOOKUP($A19,'女子(様式②)'!$R:$U,2,FALSE))</f>
      </c>
      <c r="D19" s="258">
        <f>IF(ISERROR(VLOOKUP($A19,'女子(様式②)'!$R:$U,3,FALSE))=TRUE,"",VLOOKUP($A19,'女子(様式②)'!$R:$U,3,FALSE))</f>
      </c>
      <c r="E19" s="259">
        <f>IF(ISERROR(VLOOKUP($A19,'女子(様式②)'!$R:$U,4,FALSE))=TRUE,"",VLOOKUP($A19,'女子(様式②)'!$R:$U,4,FALSE))</f>
      </c>
    </row>
    <row r="20" spans="1:5" ht="17.25" customHeight="1">
      <c r="A20" s="164">
        <v>4</v>
      </c>
      <c r="B20" s="345"/>
      <c r="C20" s="257">
        <f>IF(ISERROR(VLOOKUP($A20,'女子(様式②)'!$R:$U,2,FALSE))=TRUE,"",VLOOKUP($A20,'女子(様式②)'!$R:$U,2,FALSE))</f>
      </c>
      <c r="D20" s="258">
        <f>IF(ISERROR(VLOOKUP($A20,'女子(様式②)'!$R:$U,3,FALSE))=TRUE,"",VLOOKUP($A20,'女子(様式②)'!$R:$U,3,FALSE))</f>
      </c>
      <c r="E20" s="259">
        <f>IF(ISERROR(VLOOKUP($A20,'女子(様式②)'!$R:$U,4,FALSE))=TRUE,"",VLOOKUP($A20,'女子(様式②)'!$R:$U,4,FALSE))</f>
      </c>
    </row>
    <row r="21" spans="1:5" ht="17.25" customHeight="1">
      <c r="A21" s="164">
        <v>5</v>
      </c>
      <c r="B21" s="233"/>
      <c r="C21" s="257">
        <f>IF(ISERROR(VLOOKUP($A21,'女子(様式②)'!$R:$U,2,FALSE))=TRUE,"",VLOOKUP($A21,'女子(様式②)'!$R:$U,2,FALSE))</f>
      </c>
      <c r="D21" s="258">
        <f>IF(ISERROR(VLOOKUP($A21,'女子(様式②)'!$R:$U,3,FALSE))=TRUE,"",VLOOKUP($A21,'女子(様式②)'!$R:$U,3,FALSE))</f>
      </c>
      <c r="E21" s="259">
        <f>IF(ISERROR(VLOOKUP($A21,'女子(様式②)'!$R:$U,4,FALSE))=TRUE,"",VLOOKUP($A21,'女子(様式②)'!$R:$U,4,FALSE))</f>
      </c>
    </row>
    <row r="22" spans="1:5" ht="17.25" customHeight="1">
      <c r="A22" s="164">
        <v>6</v>
      </c>
      <c r="B22" s="234"/>
      <c r="C22" s="257">
        <f>IF(ISERROR(VLOOKUP($A22,'女子(様式②)'!$R:$U,2,FALSE))=TRUE,"",VLOOKUP($A22,'女子(様式②)'!$R:$U,2,FALSE))</f>
      </c>
      <c r="D22" s="258">
        <f>IF(ISERROR(VLOOKUP($A22,'女子(様式②)'!$R:$U,3,FALSE))=TRUE,"",VLOOKUP($A22,'女子(様式②)'!$R:$U,3,FALSE))</f>
      </c>
      <c r="E22" s="259">
        <f>IF(ISERROR(VLOOKUP($A22,'女子(様式②)'!$R:$U,4,FALSE))=TRUE,"",VLOOKUP($A22,'女子(様式②)'!$R:$U,4,FALSE))</f>
      </c>
    </row>
  </sheetData>
  <sheetProtection sheet="1" objects="1" scenarios="1"/>
  <mergeCells count="3">
    <mergeCell ref="B4:B10"/>
    <mergeCell ref="B16:B20"/>
    <mergeCell ref="C1:D1"/>
  </mergeCells>
  <conditionalFormatting sqref="E15 E4">
    <cfRule type="expression" priority="1" dxfId="0" stopIfTrue="1">
      <formula>AND(NOT(D4=""),E4="")</formula>
    </cfRule>
  </conditionalFormatting>
  <conditionalFormatting sqref="C6:E11 C17:E22">
    <cfRule type="expression" priority="2" dxfId="0" stopIfTrue="1">
      <formula>AND(NOT(D6=""),C6="")</formula>
    </cfRule>
  </conditionalFormatting>
  <dataValidations count="2">
    <dataValidation allowBlank="1" showInputMessage="1" imeMode="on" sqref="D15 D4"/>
    <dataValidation allowBlank="1" showInputMessage="1" showErrorMessage="1" imeMode="disabled" sqref="E4 E15 C6:E11 C17:E22"/>
  </dataValidations>
  <printOptions/>
  <pageMargins left="0.9" right="1.23" top="0.7" bottom="0.43"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TF-19</cp:lastModifiedBy>
  <cp:lastPrinted>2018-06-01T01:07:42Z</cp:lastPrinted>
  <dcterms:created xsi:type="dcterms:W3CDTF">2008-02-20T03:31:46Z</dcterms:created>
  <dcterms:modified xsi:type="dcterms:W3CDTF">2018-06-01T01:09:25Z</dcterms:modified>
  <cp:category/>
  <cp:version/>
  <cp:contentType/>
  <cp:contentStatus/>
</cp:coreProperties>
</file>