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20" yWindow="240" windowWidth="14370" windowHeight="7700" tabRatio="748" activeTab="1"/>
  </bookViews>
  <sheets>
    <sheet name="最初にご確認ください" sheetId="1" r:id="rId1"/>
    <sheet name="申込必要事項" sheetId="2" r:id="rId2"/>
    <sheet name="高校男子" sheetId="3" r:id="rId3"/>
    <sheet name="高校女子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男子リレー" sheetId="9" r:id="rId9"/>
    <sheet name="女子リレー" sheetId="10" r:id="rId10"/>
    <sheet name="参加人数" sheetId="11" r:id="rId11"/>
  </sheets>
  <definedNames>
    <definedName name="_xlnm.Print_Area" localSheetId="3">'高校女子'!$A$1:$L$53</definedName>
    <definedName name="_xlnm.Print_Area" localSheetId="2">'高校男子'!$A$1:$L$53</definedName>
    <definedName name="_xlnm.Print_Area" localSheetId="0">'最初にご確認ください'!$B$1:$Q$73</definedName>
    <definedName name="_xlnm.Print_Area" localSheetId="10">'参加人数'!$A$1:$F$35</definedName>
    <definedName name="_xlnm.Print_Titles" localSheetId="3">'高校女子'!$1:$11</definedName>
    <definedName name="_xlnm.Print_Titles" localSheetId="2">'高校男子'!$1:$11</definedName>
  </definedNames>
  <calcPr fullCalcOnLoad="1"/>
</workbook>
</file>

<file path=xl/sharedStrings.xml><?xml version="1.0" encoding="utf-8"?>
<sst xmlns="http://schemas.openxmlformats.org/spreadsheetml/2006/main" count="747" uniqueCount="402">
  <si>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</si>
  <si>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</si>
  <si>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</si>
  <si>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</si>
  <si>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</si>
  <si>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</si>
  <si>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</si>
  <si>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</si>
  <si>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</si>
  <si>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</si>
  <si>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</si>
  <si>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</si>
  <si>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</si>
  <si>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</si>
  <si>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</si>
  <si>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</si>
  <si>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</si>
  <si>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</si>
  <si>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</si>
  <si>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</si>
  <si>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</si>
  <si>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</si>
  <si>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</si>
  <si>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</si>
  <si>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</si>
  <si>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</si>
  <si>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</si>
  <si>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</si>
  <si>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</si>
  <si>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</si>
  <si>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</si>
  <si>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</si>
  <si>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</si>
  <si>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</si>
  <si>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</si>
  <si>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</si>
  <si>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</si>
  <si>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</si>
  <si>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</si>
  <si>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</si>
  <si>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</si>
  <si>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</si>
  <si>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</si>
  <si>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</si>
  <si>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</si>
  <si>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</si>
  <si>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</si>
  <si>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</si>
  <si>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</si>
  <si>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</si>
  <si>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</si>
  <si>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</si>
  <si>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</si>
  <si>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</si>
  <si>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</si>
  <si>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</si>
  <si>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</si>
  <si>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</si>
  <si>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</si>
  <si>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</si>
  <si>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</si>
  <si>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</si>
  <si>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</si>
  <si>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</si>
  <si>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</si>
  <si>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</si>
  <si>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</si>
  <si>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</si>
  <si>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</si>
  <si>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</si>
  <si>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</si>
  <si>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</si>
  <si>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</si>
  <si>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</si>
  <si>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</si>
  <si>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</si>
  <si>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</si>
  <si>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</si>
  <si>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</si>
  <si>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</si>
  <si>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</si>
  <si>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</si>
  <si>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</si>
  <si>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</si>
  <si>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</si>
  <si>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</si>
  <si>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</si>
  <si>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</si>
  <si>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</si>
  <si>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</si>
  <si>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</si>
  <si>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</si>
  <si>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</si>
  <si>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</si>
  <si>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</si>
  <si>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</si>
  <si>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</si>
  <si>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</si>
  <si>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</si>
  <si>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</si>
  <si>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</si>
  <si>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</si>
  <si>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</si>
  <si>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</si>
  <si>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</si>
  <si>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</si>
  <si>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</si>
  <si>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</si>
  <si>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</si>
  <si>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</si>
  <si>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</si>
  <si>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</si>
  <si>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</si>
  <si>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</si>
  <si>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</si>
  <si>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</si>
  <si>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</si>
  <si>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</si>
  <si>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</si>
  <si>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</si>
  <si>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</si>
  <si>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</si>
  <si>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</si>
  <si>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</si>
  <si>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</si>
  <si>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</si>
  <si>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</si>
  <si>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</si>
  <si>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</si>
  <si>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</si>
  <si>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</si>
  <si>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</si>
  <si>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</si>
  <si>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</si>
  <si>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</si>
  <si>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</si>
  <si>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</si>
  <si>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</si>
  <si>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</si>
  <si>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</si>
  <si>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</si>
  <si>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</si>
  <si>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</si>
  <si>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</si>
  <si>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</si>
  <si>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</si>
  <si>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</si>
  <si>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</si>
  <si>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</si>
  <si>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</si>
  <si>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</si>
  <si>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</si>
  <si>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</si>
  <si>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</si>
  <si>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</si>
  <si>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</si>
  <si>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</si>
  <si>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</si>
  <si>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</si>
  <si>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</si>
  <si>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</si>
  <si>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</si>
  <si>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</si>
  <si>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</si>
  <si>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</si>
  <si>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</si>
  <si>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</si>
  <si>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</si>
  <si>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</si>
  <si>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</si>
  <si>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</si>
  <si>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</si>
  <si>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</si>
  <si>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</si>
  <si>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</si>
  <si>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</si>
  <si>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</si>
  <si>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</si>
  <si>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</si>
  <si>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</si>
  <si>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</si>
  <si>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</si>
  <si>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</si>
  <si>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</si>
  <si>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</si>
  <si>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</si>
  <si>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</si>
  <si>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</si>
  <si>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</si>
  <si>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</si>
  <si>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</si>
  <si>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</si>
  <si>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</si>
  <si>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</si>
  <si>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</si>
  <si>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</si>
  <si>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</si>
  <si>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</si>
  <si>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</si>
  <si>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</si>
  <si>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</si>
  <si>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</si>
  <si>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</si>
  <si>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</si>
  <si>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</si>
  <si>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</si>
  <si>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</si>
  <si>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</si>
  <si>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</si>
  <si>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</si>
  <si>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</si>
  <si>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</si>
  <si>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</si>
  <si>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</si>
  <si>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</si>
  <si>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</si>
  <si>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</si>
  <si>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</si>
  <si>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</si>
  <si>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</si>
  <si>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</si>
  <si>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</si>
  <si>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</si>
  <si>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</si>
  <si>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</si>
  <si>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</si>
  <si>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</si>
  <si>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</si>
  <si>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</si>
  <si>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</si>
  <si>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</si>
  <si>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</si>
  <si>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</si>
  <si>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</si>
  <si>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</si>
  <si>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</si>
  <si>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</si>
  <si>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</si>
  <si>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</si>
  <si>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</si>
  <si>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</si>
  <si>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</si>
  <si>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</si>
  <si>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</si>
  <si>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</si>
  <si>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</si>
  <si>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</si>
  <si>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</si>
  <si>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</si>
  <si>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</si>
  <si>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</si>
  <si>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</si>
  <si>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</si>
  <si>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</si>
  <si>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</si>
  <si>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</si>
  <si>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</si>
  <si>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</si>
  <si>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</si>
  <si>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</si>
  <si>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</si>
  <si>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</si>
  <si>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</si>
  <si>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</si>
  <si>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</si>
  <si>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</si>
  <si>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</si>
  <si>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</si>
  <si>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</si>
  <si>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</si>
  <si>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</si>
  <si>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</si>
  <si>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</si>
  <si>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</si>
  <si>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</si>
  <si>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</si>
  <si>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</si>
  <si>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</si>
  <si>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</si>
  <si>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</si>
  <si>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</si>
  <si>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【入力例】　　　電気計時　　　10秒10　→　10.10　　　1分59秒00　→　1,59.00　　　15分30秒54　→　15,30.54</t>
  </si>
  <si>
    <t xml:space="preserve">                手動計時　　　10秒1   →　10.1       1分59秒0   →　1,59.0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</si>
  <si>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</si>
  <si>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</si>
  <si>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</si>
  <si>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</si>
  <si>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</si>
  <si>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</si>
  <si>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</si>
  <si>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</si>
  <si>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</si>
  <si>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</si>
  <si>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</si>
  <si>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</si>
  <si>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</si>
  <si>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</si>
  <si>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</si>
  <si>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</si>
  <si>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</si>
  <si>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</si>
  <si>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</si>
  <si>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</si>
  <si>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</si>
  <si>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</si>
  <si>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</si>
  <si>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4,07.00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</si>
  <si>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</si>
  <si>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</si>
  <si>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</si>
  <si>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</si>
  <si>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</si>
  <si>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1600R</t>
  </si>
  <si>
    <t>200m</t>
  </si>
  <si>
    <t>申込み種目１</t>
  </si>
  <si>
    <t>申込み種目２</t>
  </si>
  <si>
    <t>学校名</t>
  </si>
  <si>
    <t>帯広第一</t>
  </si>
  <si>
    <t>帯広東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</si>
  <si>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</si>
  <si>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</si>
  <si>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</si>
  <si>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</si>
  <si>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</si>
  <si>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</si>
  <si>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</si>
  <si>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</si>
  <si>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r>
      <t>・</t>
    </r>
    <r>
      <rPr>
        <sz val="12"/>
        <color indexed="10"/>
        <rFont val="ＭＳ ゴシック"/>
        <family val="3"/>
      </rPr>
      <t>支部大会の最高記録</t>
    </r>
    <r>
      <rPr>
        <sz val="12"/>
        <rFont val="ＭＳ ゴシック"/>
        <family val="3"/>
      </rPr>
      <t>を入力してください。</t>
    </r>
  </si>
  <si>
    <r>
      <t>・</t>
    </r>
    <r>
      <rPr>
        <sz val="12"/>
        <color indexed="10"/>
        <rFont val="ＭＳ ゴシック"/>
        <family val="3"/>
      </rPr>
      <t>「分」は「,」(半角カンマ)で入力してください。</t>
    </r>
  </si>
  <si>
    <t>No.ｶｰﾄﾞ</t>
  </si>
  <si>
    <t>氏　名</t>
  </si>
  <si>
    <t>大会名</t>
  </si>
  <si>
    <t>学校名</t>
  </si>
  <si>
    <t>リレー</t>
  </si>
  <si>
    <t>○</t>
  </si>
  <si>
    <t>ﾄｶﾁ ﾊﾅｺ</t>
  </si>
  <si>
    <t>100m</t>
  </si>
  <si>
    <t>12.24</t>
  </si>
  <si>
    <t>400m</t>
  </si>
  <si>
    <t>57.83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</si>
  <si>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</si>
  <si>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</si>
  <si>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</si>
  <si>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</si>
  <si>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</si>
  <si>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</si>
  <si>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</si>
  <si>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</si>
  <si>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</si>
  <si>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</si>
  <si>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</si>
  <si>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</si>
  <si>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</si>
  <si>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リレーは手入力で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</si>
  <si>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</si>
  <si>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</si>
  <si>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４．ファイル名は、大会名（学校名）にしてください。保存形式は、Microsoft Excel 2003形式でお願いします。</t>
  </si>
  <si>
    <t>No.ｶｰﾄﾞ</t>
  </si>
  <si>
    <t>○</t>
  </si>
  <si>
    <t>（３）学校名</t>
  </si>
  <si>
    <t>ナンバー登録の学校名標記に準じます。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</si>
  <si>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</si>
  <si>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</si>
  <si>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</si>
  <si>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</si>
  <si>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</si>
  <si>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リレーメンバーには○をリストより選択してください。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</si>
  <si>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</si>
  <si>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</si>
  <si>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</si>
  <si>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</si>
  <si>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</si>
  <si>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</si>
  <si>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</si>
  <si>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</si>
  <si>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（略名）</t>
  </si>
  <si>
    <t>所属名</t>
  </si>
  <si>
    <t>国体種目</t>
  </si>
  <si>
    <t>（正式）</t>
  </si>
  <si>
    <t>申込み必要事項のシートに学校名の略名を全角にて入力してください。３文字を限度とします。３文字にならない場合は最低数で入力</t>
  </si>
  <si>
    <t>氏　　　名</t>
  </si>
  <si>
    <t>チーム名</t>
  </si>
  <si>
    <t>NO.カード</t>
  </si>
  <si>
    <t>NO.カード</t>
  </si>
  <si>
    <t>4×100mR</t>
  </si>
  <si>
    <t>参加しないチームの種目名の欄は空欄にしてください。</t>
  </si>
  <si>
    <t>高校女子</t>
  </si>
  <si>
    <t>白樺高</t>
  </si>
  <si>
    <t>農業高</t>
  </si>
  <si>
    <t>　【例】サーキット１戦申込（三条高）</t>
  </si>
  <si>
    <t>3000m</t>
  </si>
  <si>
    <t>高校一般男子</t>
  </si>
  <si>
    <t>ハンマー投⑥</t>
  </si>
  <si>
    <t>ハンマー投⑦</t>
  </si>
  <si>
    <t>円盤投1.75</t>
  </si>
  <si>
    <t>円盤投②</t>
  </si>
  <si>
    <t>砲丸投⑥</t>
  </si>
  <si>
    <t>砲丸投⑦</t>
  </si>
  <si>
    <t>400mH</t>
  </si>
  <si>
    <t>ハンマー投④</t>
  </si>
  <si>
    <t>円盤投①</t>
  </si>
  <si>
    <t>砲丸投④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</si>
</sst>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0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15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61" fillId="23" borderId="1" applyNumberFormat="0" applyAlignment="0" applyProtection="0"/>
    <xf numFmtId="0" fontId="62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63" fillId="0" borderId="3" applyNumberFormat="0" applyFill="0" applyAlignment="0" applyProtection="0"/>
    <xf numFmtId="0" fontId="64" fillId="26" borderId="0" applyNumberFormat="0" applyBorder="0" applyAlignment="0" applyProtection="0"/>
    <xf numFmtId="0" fontId="65" fillId="27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6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27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28" borderId="4" applyNumberFormat="0" applyAlignment="0" applyProtection="0"/>
    <xf numFmtId="0" fontId="72" fillId="29" borderId="0" applyNumberFormat="0" applyBorder="0" applyAlignment="0" applyProtection="0"/>
  </cellStyleXfs>
  <cellXfs count="2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5" fillId="13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30" borderId="11" xfId="0" applyNumberFormat="1" applyFont="1" applyFill="1" applyBorder="1" applyAlignment="1">
      <alignment horizontal="center" vertical="center" shrinkToFit="1"/>
    </xf>
    <xf numFmtId="0" fontId="15" fillId="19" borderId="10" xfId="0" applyFont="1" applyFill="1" applyBorder="1" applyAlignment="1">
      <alignment horizontal="center" vertical="center"/>
    </xf>
    <xf numFmtId="0" fontId="22" fillId="31" borderId="10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vertical="center"/>
    </xf>
    <xf numFmtId="49" fontId="5" fillId="31" borderId="10" xfId="0" applyNumberFormat="1" applyFont="1" applyFill="1" applyBorder="1" applyAlignment="1">
      <alignment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shrinkToFit="1"/>
    </xf>
    <xf numFmtId="0" fontId="23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7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32" borderId="10" xfId="0" applyNumberFormat="1" applyFont="1" applyFill="1" applyBorder="1" applyAlignment="1">
      <alignment vertical="center"/>
    </xf>
    <xf numFmtId="0" fontId="15" fillId="19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33" borderId="21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3" fillId="30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34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8" fillId="0" borderId="0" xfId="0" applyFont="1" applyBorder="1" applyAlignment="1" applyProtection="1">
      <alignment horizontal="center" vertical="top"/>
      <protection hidden="1"/>
    </xf>
    <xf numFmtId="0" fontId="38" fillId="0" borderId="0" xfId="0" applyFont="1" applyBorder="1" applyAlignment="1">
      <alignment horizontal="center" vertical="top"/>
    </xf>
    <xf numFmtId="187" fontId="5" fillId="27" borderId="10" xfId="49" applyNumberFormat="1" applyFont="1" applyFill="1" applyBorder="1" applyAlignment="1" applyProtection="1">
      <alignment vertical="center"/>
      <protection hidden="1"/>
    </xf>
    <xf numFmtId="0" fontId="12" fillId="0" borderId="26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3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76" fontId="36" fillId="0" borderId="27" xfId="0" applyNumberFormat="1" applyFont="1" applyFill="1" applyBorder="1" applyAlignment="1" applyProtection="1">
      <alignment vertical="center"/>
      <protection locked="0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32" borderId="10" xfId="0" applyFont="1" applyFill="1" applyBorder="1" applyAlignment="1" applyProtection="1">
      <alignment horizontal="center" vertical="center" shrinkToFit="1"/>
      <protection hidden="1"/>
    </xf>
    <xf numFmtId="49" fontId="23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34" borderId="10" xfId="0" applyFont="1" applyFill="1" applyBorder="1" applyAlignment="1">
      <alignment horizontal="center" vertical="center"/>
    </xf>
    <xf numFmtId="0" fontId="22" fillId="27" borderId="10" xfId="0" applyFont="1" applyFill="1" applyBorder="1" applyAlignment="1" applyProtection="1">
      <alignment horizontal="center" vertical="center"/>
      <protection hidden="1"/>
    </xf>
    <xf numFmtId="0" fontId="5" fillId="27" borderId="10" xfId="0" applyFont="1" applyFill="1" applyBorder="1" applyAlignment="1" applyProtection="1">
      <alignment horizontal="center" vertical="center"/>
      <protection hidden="1"/>
    </xf>
    <xf numFmtId="49" fontId="5" fillId="27" borderId="10" xfId="0" applyNumberFormat="1" applyFont="1" applyFill="1" applyBorder="1" applyAlignment="1" applyProtection="1">
      <alignment horizontal="right" vertical="center"/>
      <protection hidden="1"/>
    </xf>
    <xf numFmtId="0" fontId="33" fillId="27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10" xfId="0" applyNumberFormat="1" applyFont="1" applyFill="1" applyBorder="1" applyAlignment="1" applyProtection="1">
      <alignment horizontal="right" vertical="center"/>
      <protection locked="0"/>
    </xf>
    <xf numFmtId="0" fontId="23" fillId="35" borderId="10" xfId="0" applyFont="1" applyFill="1" applyBorder="1" applyAlignment="1">
      <alignment horizontal="center" vertical="center" shrinkToFit="1"/>
    </xf>
    <xf numFmtId="49" fontId="23" fillId="35" borderId="10" xfId="0" applyNumberFormat="1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center" vertical="center" shrinkToFit="1"/>
    </xf>
    <xf numFmtId="49" fontId="23" fillId="5" borderId="10" xfId="0" applyNumberFormat="1" applyFont="1" applyFill="1" applyBorder="1" applyAlignment="1">
      <alignment horizontal="center" vertical="center" shrinkToFit="1"/>
    </xf>
    <xf numFmtId="0" fontId="34" fillId="0" borderId="10" xfId="0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 applyProtection="1">
      <alignment vertical="center"/>
      <protection locked="0"/>
    </xf>
    <xf numFmtId="186" fontId="34" fillId="0" borderId="10" xfId="0" applyNumberFormat="1" applyFont="1" applyFill="1" applyBorder="1" applyAlignment="1" applyProtection="1">
      <alignment horizontal="right" vertical="center"/>
      <protection locked="0"/>
    </xf>
    <xf numFmtId="0" fontId="36" fillId="3" borderId="16" xfId="0" applyFont="1" applyFill="1" applyBorder="1" applyAlignment="1">
      <alignment horizontal="center" vertical="center"/>
    </xf>
    <xf numFmtId="176" fontId="36" fillId="3" borderId="28" xfId="0" applyNumberFormat="1" applyFont="1" applyFill="1" applyBorder="1" applyAlignment="1">
      <alignment vertical="center"/>
    </xf>
    <xf numFmtId="0" fontId="36" fillId="3" borderId="28" xfId="0" applyFont="1" applyFill="1" applyBorder="1" applyAlignment="1">
      <alignment horizontal="center" vertical="center"/>
    </xf>
    <xf numFmtId="0" fontId="36" fillId="3" borderId="28" xfId="0" applyFont="1" applyFill="1" applyBorder="1" applyAlignment="1">
      <alignment vertical="center"/>
    </xf>
    <xf numFmtId="187" fontId="37" fillId="3" borderId="28" xfId="49" applyNumberFormat="1" applyFont="1" applyFill="1" applyBorder="1" applyAlignment="1">
      <alignment vertical="center"/>
    </xf>
    <xf numFmtId="0" fontId="36" fillId="3" borderId="29" xfId="0" applyFont="1" applyFill="1" applyBorder="1" applyAlignment="1">
      <alignment vertical="center"/>
    </xf>
    <xf numFmtId="0" fontId="36" fillId="3" borderId="13" xfId="0" applyFont="1" applyFill="1" applyBorder="1" applyAlignment="1">
      <alignment horizontal="center" vertical="center"/>
    </xf>
    <xf numFmtId="176" fontId="36" fillId="3" borderId="30" xfId="0" applyNumberFormat="1" applyFont="1" applyFill="1" applyBorder="1" applyAlignment="1">
      <alignment vertical="center"/>
    </xf>
    <xf numFmtId="0" fontId="36" fillId="3" borderId="31" xfId="0" applyFont="1" applyFill="1" applyBorder="1" applyAlignment="1">
      <alignment horizontal="center" vertical="center"/>
    </xf>
    <xf numFmtId="0" fontId="36" fillId="3" borderId="31" xfId="0" applyFont="1" applyFill="1" applyBorder="1" applyAlignment="1">
      <alignment vertical="center"/>
    </xf>
    <xf numFmtId="187" fontId="37" fillId="3" borderId="31" xfId="49" applyNumberFormat="1" applyFont="1" applyFill="1" applyBorder="1" applyAlignment="1">
      <alignment vertical="center"/>
    </xf>
    <xf numFmtId="0" fontId="36" fillId="3" borderId="32" xfId="0" applyFont="1" applyFill="1" applyBorder="1" applyAlignment="1">
      <alignment vertical="center"/>
    </xf>
    <xf numFmtId="0" fontId="36" fillId="3" borderId="33" xfId="0" applyFont="1" applyFill="1" applyBorder="1" applyAlignment="1">
      <alignment horizontal="center" vertical="center"/>
    </xf>
    <xf numFmtId="0" fontId="36" fillId="3" borderId="34" xfId="0" applyFont="1" applyFill="1" applyBorder="1" applyAlignment="1">
      <alignment horizontal="center" vertical="center"/>
    </xf>
    <xf numFmtId="0" fontId="36" fillId="3" borderId="34" xfId="0" applyFont="1" applyFill="1" applyBorder="1" applyAlignment="1">
      <alignment vertical="center"/>
    </xf>
    <xf numFmtId="187" fontId="37" fillId="3" borderId="34" xfId="49" applyNumberFormat="1" applyFont="1" applyFill="1" applyBorder="1" applyAlignment="1">
      <alignment vertical="center"/>
    </xf>
    <xf numFmtId="0" fontId="36" fillId="3" borderId="35" xfId="0" applyFont="1" applyFill="1" applyBorder="1" applyAlignment="1">
      <alignment vertical="center"/>
    </xf>
    <xf numFmtId="0" fontId="36" fillId="3" borderId="36" xfId="0" applyFont="1" applyFill="1" applyBorder="1" applyAlignment="1">
      <alignment vertical="center"/>
    </xf>
    <xf numFmtId="0" fontId="23" fillId="32" borderId="10" xfId="0" applyFont="1" applyFill="1" applyBorder="1" applyAlignment="1">
      <alignment horizontal="center" vertical="center"/>
    </xf>
    <xf numFmtId="0" fontId="34" fillId="3" borderId="10" xfId="0" applyFont="1" applyFill="1" applyBorder="1" applyAlignment="1" applyProtection="1">
      <alignment vertical="center"/>
      <protection/>
    </xf>
    <xf numFmtId="0" fontId="36" fillId="34" borderId="16" xfId="0" applyFont="1" applyFill="1" applyBorder="1" applyAlignment="1">
      <alignment horizontal="center" vertical="center"/>
    </xf>
    <xf numFmtId="176" fontId="36" fillId="34" borderId="28" xfId="0" applyNumberFormat="1" applyFont="1" applyFill="1" applyBorder="1" applyAlignment="1">
      <alignment vertical="center"/>
    </xf>
    <xf numFmtId="0" fontId="36" fillId="34" borderId="28" xfId="0" applyFont="1" applyFill="1" applyBorder="1" applyAlignment="1">
      <alignment horizontal="center" vertical="center"/>
    </xf>
    <xf numFmtId="0" fontId="36" fillId="34" borderId="28" xfId="0" applyFont="1" applyFill="1" applyBorder="1" applyAlignment="1">
      <alignment vertical="center"/>
    </xf>
    <xf numFmtId="187" fontId="36" fillId="34" borderId="28" xfId="49" applyNumberFormat="1" applyFont="1" applyFill="1" applyBorder="1" applyAlignment="1">
      <alignment horizontal="right" vertical="center"/>
    </xf>
    <xf numFmtId="0" fontId="36" fillId="34" borderId="29" xfId="0" applyFont="1" applyFill="1" applyBorder="1" applyAlignment="1">
      <alignment vertical="center"/>
    </xf>
    <xf numFmtId="0" fontId="36" fillId="34" borderId="13" xfId="0" applyFont="1" applyFill="1" applyBorder="1" applyAlignment="1">
      <alignment horizontal="center" vertical="center"/>
    </xf>
    <xf numFmtId="176" fontId="36" fillId="34" borderId="30" xfId="0" applyNumberFormat="1" applyFont="1" applyFill="1" applyBorder="1" applyAlignment="1">
      <alignment vertical="center"/>
    </xf>
    <xf numFmtId="0" fontId="36" fillId="34" borderId="31" xfId="0" applyFont="1" applyFill="1" applyBorder="1" applyAlignment="1">
      <alignment horizontal="center" vertical="center"/>
    </xf>
    <xf numFmtId="0" fontId="36" fillId="34" borderId="31" xfId="0" applyFont="1" applyFill="1" applyBorder="1" applyAlignment="1">
      <alignment vertical="center"/>
    </xf>
    <xf numFmtId="187" fontId="36" fillId="34" borderId="31" xfId="49" applyNumberFormat="1" applyFont="1" applyFill="1" applyBorder="1" applyAlignment="1">
      <alignment horizontal="right" vertical="center"/>
    </xf>
    <xf numFmtId="0" fontId="36" fillId="34" borderId="32" xfId="0" applyFont="1" applyFill="1" applyBorder="1" applyAlignment="1">
      <alignment vertical="center"/>
    </xf>
    <xf numFmtId="0" fontId="36" fillId="34" borderId="33" xfId="0" applyFont="1" applyFill="1" applyBorder="1" applyAlignment="1">
      <alignment horizontal="center" vertical="center"/>
    </xf>
    <xf numFmtId="0" fontId="36" fillId="34" borderId="34" xfId="0" applyFont="1" applyFill="1" applyBorder="1" applyAlignment="1">
      <alignment horizontal="center" vertical="center"/>
    </xf>
    <xf numFmtId="0" fontId="36" fillId="34" borderId="34" xfId="0" applyFont="1" applyFill="1" applyBorder="1" applyAlignment="1">
      <alignment vertical="center"/>
    </xf>
    <xf numFmtId="187" fontId="36" fillId="34" borderId="34" xfId="49" applyNumberFormat="1" applyFont="1" applyFill="1" applyBorder="1" applyAlignment="1">
      <alignment horizontal="right" vertical="center"/>
    </xf>
    <xf numFmtId="0" fontId="36" fillId="34" borderId="35" xfId="0" applyFont="1" applyFill="1" applyBorder="1" applyAlignment="1">
      <alignment vertical="center"/>
    </xf>
    <xf numFmtId="0" fontId="36" fillId="34" borderId="36" xfId="0" applyFont="1" applyFill="1" applyBorder="1" applyAlignment="1">
      <alignment vertical="center"/>
    </xf>
    <xf numFmtId="0" fontId="4" fillId="34" borderId="10" xfId="0" applyFont="1" applyFill="1" applyBorder="1" applyAlignment="1" applyProtection="1">
      <alignment vertical="center"/>
      <protection/>
    </xf>
    <xf numFmtId="187" fontId="36" fillId="34" borderId="37" xfId="49" applyNumberFormat="1" applyFont="1" applyFill="1" applyBorder="1" applyAlignment="1">
      <alignment horizontal="right" vertical="center"/>
    </xf>
    <xf numFmtId="187" fontId="37" fillId="3" borderId="37" xfId="49" applyNumberFormat="1" applyFont="1" applyFill="1" applyBorder="1" applyAlignment="1">
      <alignment vertical="center"/>
    </xf>
    <xf numFmtId="0" fontId="22" fillId="27" borderId="10" xfId="0" applyFont="1" applyFill="1" applyBorder="1" applyAlignment="1" applyProtection="1">
      <alignment horizontal="center" vertical="center"/>
      <protection/>
    </xf>
    <xf numFmtId="187" fontId="35" fillId="27" borderId="10" xfId="49" applyNumberFormat="1" applyFont="1" applyFill="1" applyBorder="1" applyAlignment="1" applyProtection="1">
      <alignment vertical="center"/>
      <protection hidden="1"/>
    </xf>
    <xf numFmtId="0" fontId="35" fillId="27" borderId="10" xfId="0" applyFont="1" applyFill="1" applyBorder="1" applyAlignment="1" applyProtection="1">
      <alignment vertical="center"/>
      <protection/>
    </xf>
    <xf numFmtId="0" fontId="35" fillId="27" borderId="10" xfId="0" applyFont="1" applyFill="1" applyBorder="1" applyAlignment="1" applyProtection="1">
      <alignment horizontal="center" vertical="center"/>
      <protection/>
    </xf>
    <xf numFmtId="49" fontId="35" fillId="27" borderId="10" xfId="0" applyNumberFormat="1" applyFont="1" applyFill="1" applyBorder="1" applyAlignment="1" applyProtection="1">
      <alignment horizontal="right" vertical="center"/>
      <protection/>
    </xf>
    <xf numFmtId="49" fontId="35" fillId="27" borderId="10" xfId="0" applyNumberFormat="1" applyFont="1" applyFill="1" applyBorder="1" applyAlignment="1" applyProtection="1">
      <alignment vertical="center"/>
      <protection/>
    </xf>
    <xf numFmtId="0" fontId="41" fillId="32" borderId="0" xfId="0" applyFont="1" applyFill="1" applyAlignment="1">
      <alignment vertical="center"/>
    </xf>
    <xf numFmtId="0" fontId="17" fillId="32" borderId="0" xfId="0" applyFont="1" applyFill="1" applyAlignment="1">
      <alignment horizontal="center" vertical="center"/>
    </xf>
    <xf numFmtId="0" fontId="40" fillId="0" borderId="26" xfId="0" applyFont="1" applyBorder="1" applyAlignment="1" applyProtection="1">
      <alignment horizontal="left" vertical="center" indent="1"/>
      <protection locked="0"/>
    </xf>
    <xf numFmtId="0" fontId="19" fillId="0" borderId="26" xfId="0" applyFont="1" applyBorder="1" applyAlignment="1" applyProtection="1">
      <alignment horizontal="left" vertical="center" indent="1"/>
      <protection locked="0"/>
    </xf>
    <xf numFmtId="0" fontId="19" fillId="32" borderId="0" xfId="0" applyFont="1" applyFill="1" applyAlignment="1">
      <alignment horizontal="center" vertical="center"/>
    </xf>
    <xf numFmtId="0" fontId="0" fillId="32" borderId="0" xfId="0" applyFill="1" applyAlignment="1">
      <alignment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38" xfId="0" applyFont="1" applyFill="1" applyBorder="1" applyAlignment="1" applyProtection="1">
      <alignment horizontal="center" vertical="center"/>
      <protection hidden="1"/>
    </xf>
    <xf numFmtId="0" fontId="24" fillId="0" borderId="38" xfId="0" applyFont="1" applyBorder="1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8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8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 applyProtection="1">
      <alignment horizontal="left" vertical="center" indent="1"/>
      <protection locked="0"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8" borderId="39" xfId="0" applyFont="1" applyFill="1" applyBorder="1" applyAlignment="1">
      <alignment horizontal="center" vertical="center"/>
    </xf>
    <xf numFmtId="0" fontId="24" fillId="0" borderId="39" xfId="0" applyFont="1" applyBorder="1" applyAlignment="1" applyProtection="1">
      <alignment horizontal="left" vertical="center" indent="1"/>
      <protection locked="0"/>
    </xf>
    <xf numFmtId="0" fontId="24" fillId="0" borderId="39" xfId="0" applyFont="1" applyBorder="1" applyAlignment="1" applyProtection="1">
      <alignment horizontal="center" vertical="center"/>
      <protection locked="0"/>
    </xf>
    <xf numFmtId="0" fontId="24" fillId="0" borderId="39" xfId="0" applyFont="1" applyBorder="1" applyAlignment="1">
      <alignment horizontal="left" vertical="center" indent="1"/>
    </xf>
    <xf numFmtId="0" fontId="24" fillId="0" borderId="0" xfId="0" applyFont="1" applyBorder="1" applyAlignment="1">
      <alignment vertical="center"/>
    </xf>
    <xf numFmtId="0" fontId="24" fillId="8" borderId="40" xfId="0" applyFont="1" applyFill="1" applyBorder="1" applyAlignment="1">
      <alignment vertical="center"/>
    </xf>
    <xf numFmtId="0" fontId="24" fillId="8" borderId="41" xfId="0" applyFont="1" applyFill="1" applyBorder="1" applyAlignment="1">
      <alignment vertical="center"/>
    </xf>
    <xf numFmtId="0" fontId="24" fillId="8" borderId="42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39" xfId="0" applyFont="1" applyBorder="1" applyAlignment="1" applyProtection="1">
      <alignment horizontal="left" vertical="center" indent="1"/>
      <protection locked="0"/>
    </xf>
    <xf numFmtId="0" fontId="43" fillId="0" borderId="10" xfId="0" applyFont="1" applyBorder="1" applyAlignment="1" applyProtection="1">
      <alignment horizontal="left" vertical="center" indent="1"/>
      <protection locked="0"/>
    </xf>
    <xf numFmtId="0" fontId="43" fillId="0" borderId="10" xfId="0" applyFont="1" applyBorder="1" applyAlignment="1" applyProtection="1">
      <alignment vertical="center"/>
      <protection locked="0"/>
    </xf>
    <xf numFmtId="0" fontId="43" fillId="0" borderId="39" xfId="0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24" fillId="3" borderId="39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4" fillId="3" borderId="41" xfId="0" applyFont="1" applyFill="1" applyBorder="1" applyAlignment="1">
      <alignment vertical="center"/>
    </xf>
    <xf numFmtId="0" fontId="24" fillId="3" borderId="40" xfId="0" applyFont="1" applyFill="1" applyBorder="1" applyAlignment="1">
      <alignment vertical="center"/>
    </xf>
    <xf numFmtId="0" fontId="24" fillId="3" borderId="42" xfId="0" applyFont="1" applyFill="1" applyBorder="1" applyAlignment="1">
      <alignment vertical="center"/>
    </xf>
    <xf numFmtId="0" fontId="20" fillId="8" borderId="41" xfId="0" applyFont="1" applyFill="1" applyBorder="1" applyAlignment="1">
      <alignment vertical="center"/>
    </xf>
    <xf numFmtId="0" fontId="20" fillId="3" borderId="41" xfId="0" applyFont="1" applyFill="1" applyBorder="1" applyAlignment="1">
      <alignment vertical="center"/>
    </xf>
    <xf numFmtId="0" fontId="24" fillId="0" borderId="43" xfId="0" applyFont="1" applyFill="1" applyBorder="1" applyAlignment="1" applyProtection="1">
      <alignment horizontal="right" vertical="center" indent="1"/>
      <protection locked="0"/>
    </xf>
    <xf numFmtId="0" fontId="24" fillId="0" borderId="44" xfId="0" applyFont="1" applyFill="1" applyBorder="1" applyAlignment="1" applyProtection="1">
      <alignment horizontal="right" vertical="center" indent="1"/>
      <protection locked="0"/>
    </xf>
    <xf numFmtId="0" fontId="24" fillId="0" borderId="44" xfId="0" applyFont="1" applyFill="1" applyBorder="1" applyAlignment="1" applyProtection="1">
      <alignment horizontal="right" vertical="center" indent="1" shrinkToFit="1"/>
      <protection locked="0"/>
    </xf>
    <xf numFmtId="0" fontId="24" fillId="0" borderId="45" xfId="0" applyFont="1" applyFill="1" applyBorder="1" applyAlignment="1" applyProtection="1">
      <alignment horizontal="right" vertical="center" indent="1"/>
      <protection locked="0"/>
    </xf>
    <xf numFmtId="0" fontId="24" fillId="0" borderId="46" xfId="0" applyFont="1" applyFill="1" applyBorder="1" applyAlignment="1" applyProtection="1">
      <alignment horizontal="right" vertical="center" indent="1"/>
      <protection locked="0"/>
    </xf>
    <xf numFmtId="0" fontId="0" fillId="0" borderId="46" xfId="0" applyBorder="1" applyAlignment="1" applyProtection="1">
      <alignment horizontal="left" vertical="center" indent="1"/>
      <protection locked="0"/>
    </xf>
    <xf numFmtId="0" fontId="0" fillId="0" borderId="47" xfId="0" applyBorder="1" applyAlignment="1" applyProtection="1">
      <alignment horizontal="left" vertical="center" indent="1"/>
      <protection locked="0"/>
    </xf>
    <xf numFmtId="0" fontId="24" fillId="0" borderId="43" xfId="0" applyFont="1" applyBorder="1" applyAlignment="1" applyProtection="1">
      <alignment horizontal="right" vertical="center" indent="1"/>
      <protection locked="0"/>
    </xf>
    <xf numFmtId="0" fontId="24" fillId="0" borderId="44" xfId="0" applyFont="1" applyBorder="1" applyAlignment="1" applyProtection="1">
      <alignment horizontal="right" vertical="center" indent="1" shrinkToFit="1"/>
      <protection locked="0"/>
    </xf>
    <xf numFmtId="0" fontId="24" fillId="0" borderId="44" xfId="0" applyFont="1" applyBorder="1" applyAlignment="1" applyProtection="1">
      <alignment horizontal="right" vertical="center" indent="1"/>
      <protection locked="0"/>
    </xf>
    <xf numFmtId="0" fontId="24" fillId="0" borderId="45" xfId="0" applyFont="1" applyBorder="1" applyAlignment="1" applyProtection="1">
      <alignment horizontal="right" vertical="center" indent="1"/>
      <protection locked="0"/>
    </xf>
    <xf numFmtId="38" fontId="36" fillId="0" borderId="28" xfId="49" applyFont="1" applyFill="1" applyBorder="1" applyAlignment="1" applyProtection="1">
      <alignment horizontal="center" vertical="center"/>
      <protection locked="0"/>
    </xf>
    <xf numFmtId="38" fontId="36" fillId="0" borderId="31" xfId="49" applyFont="1" applyFill="1" applyBorder="1" applyAlignment="1" applyProtection="1">
      <alignment horizontal="center" vertical="center"/>
      <protection locked="0"/>
    </xf>
    <xf numFmtId="38" fontId="36" fillId="0" borderId="34" xfId="49" applyFont="1" applyFill="1" applyBorder="1" applyAlignment="1" applyProtection="1">
      <alignment horizontal="center" vertical="center"/>
      <protection locked="0"/>
    </xf>
    <xf numFmtId="38" fontId="37" fillId="0" borderId="28" xfId="49" applyFont="1" applyFill="1" applyBorder="1" applyAlignment="1" applyProtection="1">
      <alignment horizontal="center" vertical="center"/>
      <protection locked="0"/>
    </xf>
    <xf numFmtId="38" fontId="37" fillId="0" borderId="31" xfId="49" applyFont="1" applyFill="1" applyBorder="1" applyAlignment="1" applyProtection="1">
      <alignment horizontal="center" vertical="center"/>
      <protection locked="0"/>
    </xf>
    <xf numFmtId="38" fontId="37" fillId="0" borderId="34" xfId="49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left" vertical="center" wrapText="1"/>
    </xf>
    <xf numFmtId="0" fontId="31" fillId="31" borderId="0" xfId="0" applyFont="1" applyFill="1" applyBorder="1" applyAlignment="1">
      <alignment horizontal="left" vertical="top" wrapText="1"/>
    </xf>
    <xf numFmtId="0" fontId="25" fillId="0" borderId="48" xfId="0" applyFont="1" applyBorder="1" applyAlignment="1">
      <alignment horizontal="left" vertical="center" wrapText="1" indent="2"/>
    </xf>
    <xf numFmtId="0" fontId="25" fillId="0" borderId="49" xfId="0" applyFont="1" applyBorder="1" applyAlignment="1">
      <alignment horizontal="left" vertical="center" wrapText="1" indent="2"/>
    </xf>
    <xf numFmtId="0" fontId="25" fillId="0" borderId="50" xfId="0" applyFont="1" applyBorder="1" applyAlignment="1">
      <alignment horizontal="left" vertical="center" wrapText="1" indent="2"/>
    </xf>
    <xf numFmtId="0" fontId="25" fillId="0" borderId="51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52" xfId="0" applyFont="1" applyBorder="1" applyAlignment="1">
      <alignment horizontal="left" vertical="center" wrapText="1" indent="2"/>
    </xf>
    <xf numFmtId="0" fontId="25" fillId="0" borderId="53" xfId="0" applyFont="1" applyBorder="1" applyAlignment="1">
      <alignment horizontal="left" vertical="center" wrapText="1" indent="2"/>
    </xf>
    <xf numFmtId="0" fontId="25" fillId="0" borderId="37" xfId="0" applyFont="1" applyBorder="1" applyAlignment="1">
      <alignment horizontal="left" vertical="center" wrapText="1" indent="2"/>
    </xf>
    <xf numFmtId="0" fontId="25" fillId="0" borderId="36" xfId="0" applyFont="1" applyBorder="1" applyAlignment="1">
      <alignment horizontal="left" vertical="center" wrapText="1" indent="2"/>
    </xf>
    <xf numFmtId="0" fontId="8" fillId="3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4" fillId="32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6" fillId="34" borderId="54" xfId="0" applyFont="1" applyFill="1" applyBorder="1" applyAlignment="1">
      <alignment horizontal="center" vertical="center"/>
    </xf>
    <xf numFmtId="0" fontId="36" fillId="34" borderId="55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right" vertical="center"/>
    </xf>
    <xf numFmtId="0" fontId="12" fillId="0" borderId="54" xfId="0" applyFont="1" applyBorder="1" applyAlignment="1" applyProtection="1">
      <alignment horizontal="center" vertical="center"/>
      <protection hidden="1"/>
    </xf>
    <xf numFmtId="0" fontId="12" fillId="0" borderId="55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2" borderId="10" xfId="0" applyFont="1" applyFill="1" applyBorder="1" applyAlignment="1" applyProtection="1">
      <alignment horizontal="center" vertical="center"/>
      <protection hidden="1"/>
    </xf>
    <xf numFmtId="0" fontId="12" fillId="0" borderId="54" xfId="0" applyFont="1" applyBorder="1" applyAlignment="1" applyProtection="1">
      <alignment horizontal="left" vertical="center" indent="1"/>
      <protection hidden="1"/>
    </xf>
    <xf numFmtId="0" fontId="12" fillId="0" borderId="56" xfId="0" applyFont="1" applyBorder="1" applyAlignment="1" applyProtection="1">
      <alignment horizontal="left" vertical="center" indent="1"/>
      <protection hidden="1"/>
    </xf>
    <xf numFmtId="0" fontId="42" fillId="0" borderId="49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9" fillId="0" borderId="54" xfId="0" applyFont="1" applyBorder="1" applyAlignment="1" applyProtection="1">
      <alignment horizontal="center" vertical="center"/>
      <protection hidden="1"/>
    </xf>
    <xf numFmtId="0" fontId="29" fillId="0" borderId="56" xfId="0" applyFont="1" applyBorder="1" applyAlignment="1" applyProtection="1">
      <alignment horizontal="center" vertical="center"/>
      <protection hidden="1"/>
    </xf>
    <xf numFmtId="0" fontId="11" fillId="0" borderId="54" xfId="0" applyFont="1" applyBorder="1" applyAlignment="1" applyProtection="1">
      <alignment horizontal="left" vertical="center"/>
      <protection locked="0"/>
    </xf>
    <xf numFmtId="0" fontId="11" fillId="0" borderId="55" xfId="0" applyFont="1" applyBorder="1" applyAlignment="1" applyProtection="1">
      <alignment horizontal="left" vertical="center"/>
      <protection locked="0"/>
    </xf>
    <xf numFmtId="0" fontId="11" fillId="0" borderId="56" xfId="0" applyFont="1" applyBorder="1" applyAlignment="1" applyProtection="1">
      <alignment horizontal="left" vertical="center"/>
      <protection locked="0"/>
    </xf>
    <xf numFmtId="0" fontId="30" fillId="36" borderId="0" xfId="0" applyFont="1" applyFill="1" applyAlignment="1" applyProtection="1">
      <alignment horizontal="center" vertical="center"/>
      <protection hidden="1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39" fillId="0" borderId="54" xfId="0" applyFont="1" applyBorder="1" applyAlignment="1" applyProtection="1">
      <alignment horizontal="left" vertical="center"/>
      <protection locked="0"/>
    </xf>
    <xf numFmtId="0" fontId="39" fillId="0" borderId="55" xfId="0" applyFont="1" applyBorder="1" applyAlignment="1" applyProtection="1">
      <alignment horizontal="left" vertical="center"/>
      <protection locked="0"/>
    </xf>
    <xf numFmtId="0" fontId="39" fillId="0" borderId="56" xfId="0" applyFont="1" applyBorder="1" applyAlignment="1" applyProtection="1">
      <alignment horizontal="left" vertical="center"/>
      <protection locked="0"/>
    </xf>
    <xf numFmtId="0" fontId="12" fillId="0" borderId="54" xfId="0" applyFont="1" applyBorder="1" applyAlignment="1">
      <alignment horizontal="left" vertical="center" indent="1"/>
    </xf>
    <xf numFmtId="0" fontId="12" fillId="0" borderId="56" xfId="0" applyFont="1" applyBorder="1" applyAlignment="1">
      <alignment horizontal="left" vertical="center" indent="1"/>
    </xf>
    <xf numFmtId="0" fontId="42" fillId="0" borderId="49" xfId="0" applyFont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center"/>
    </xf>
    <xf numFmtId="0" fontId="30" fillId="19" borderId="0" xfId="0" applyFont="1" applyFill="1" applyAlignment="1">
      <alignment horizontal="center" vertical="center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36" fillId="3" borderId="54" xfId="0" applyFont="1" applyFill="1" applyBorder="1" applyAlignment="1">
      <alignment horizontal="center" vertical="center"/>
    </xf>
    <xf numFmtId="0" fontId="36" fillId="3" borderId="55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left" indent="1"/>
      <protection hidden="1"/>
    </xf>
    <xf numFmtId="0" fontId="12" fillId="0" borderId="57" xfId="0" applyFont="1" applyFill="1" applyBorder="1" applyAlignment="1" applyProtection="1">
      <alignment horizontal="center" vertical="center"/>
      <protection hidden="1"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12" fillId="0" borderId="59" xfId="0" applyFont="1" applyFill="1" applyBorder="1" applyAlignment="1" applyProtection="1">
      <alignment horizontal="center" vertical="center"/>
      <protection hidden="1"/>
    </xf>
    <xf numFmtId="0" fontId="12" fillId="0" borderId="60" xfId="0" applyFont="1" applyFill="1" applyBorder="1" applyAlignment="1" applyProtection="1">
      <alignment horizontal="center" vertical="center"/>
      <protection hidden="1"/>
    </xf>
    <xf numFmtId="0" fontId="12" fillId="0" borderId="61" xfId="0" applyFont="1" applyFill="1" applyBorder="1" applyAlignment="1" applyProtection="1">
      <alignment horizontal="center" vertical="center"/>
      <protection hidden="1"/>
    </xf>
    <xf numFmtId="0" fontId="12" fillId="0" borderId="62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75"/>
  <sheetViews>
    <sheetView showGridLines="0" zoomScale="80" zoomScaleNormal="80" zoomScaleSheetLayoutView="80" zoomScalePageLayoutView="0" workbookViewId="0" topLeftCell="A1">
      <selection activeCell="P18" sqref="P18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240" t="s">
        <v>354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</row>
    <row r="2" ht="12" customHeight="1" thickBot="1"/>
    <row r="3" spans="2:17" ht="7.5" customHeight="1">
      <c r="B3" s="231" t="s">
        <v>355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3"/>
    </row>
    <row r="4" spans="2:17" ht="18.75" customHeight="1">
      <c r="B4" s="234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6"/>
    </row>
    <row r="5" spans="2:17" ht="18.75" customHeight="1">
      <c r="B5" s="234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6"/>
    </row>
    <row r="6" spans="2:17" ht="8.25" customHeight="1" thickBot="1">
      <c r="B6" s="237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9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230" t="s">
        <v>239</v>
      </c>
      <c r="C9" s="230"/>
      <c r="D9" s="230"/>
      <c r="E9" s="230"/>
      <c r="F9" s="230"/>
      <c r="G9" s="230"/>
      <c r="H9" s="230"/>
      <c r="I9" s="230"/>
      <c r="J9" s="230"/>
      <c r="K9" s="230"/>
    </row>
    <row r="10" spans="2:11" ht="12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2:19" ht="17.25" customHeight="1">
      <c r="B11" s="229" t="s">
        <v>228</v>
      </c>
      <c r="C11" s="229"/>
      <c r="D11" s="70"/>
      <c r="E11" s="70"/>
      <c r="F11" s="70"/>
      <c r="G11" s="70"/>
      <c r="H11" s="70"/>
      <c r="I11" s="70"/>
      <c r="J11" s="70"/>
      <c r="K11" s="70"/>
      <c r="L11" s="66"/>
      <c r="M11" s="66"/>
      <c r="N11" s="66"/>
      <c r="O11" s="66"/>
      <c r="P11" s="66"/>
      <c r="Q11" s="66"/>
      <c r="R11" s="66"/>
      <c r="S11" s="66"/>
    </row>
    <row r="12" spans="2:19" ht="15.75" customHeight="1">
      <c r="B12" s="67" t="s">
        <v>229</v>
      </c>
      <c r="C12" s="67"/>
      <c r="D12" s="67"/>
      <c r="E12" s="67"/>
      <c r="F12" s="67"/>
      <c r="G12" s="67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</row>
    <row r="13" spans="2:19" ht="15.75" customHeight="1">
      <c r="B13" s="67" t="s">
        <v>302</v>
      </c>
      <c r="C13" s="67"/>
      <c r="D13" s="67"/>
      <c r="E13" s="67"/>
      <c r="F13" s="67"/>
      <c r="G13" s="67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</row>
    <row r="14" spans="2:19" ht="15.75" customHeight="1">
      <c r="B14" s="67" t="s">
        <v>230</v>
      </c>
      <c r="C14" s="67"/>
      <c r="D14" s="67"/>
      <c r="E14" s="67"/>
      <c r="F14" s="67"/>
      <c r="G14" s="67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</row>
    <row r="15" spans="2:19" ht="15.75" customHeight="1">
      <c r="B15" s="67" t="s">
        <v>356</v>
      </c>
      <c r="C15" s="67"/>
      <c r="D15" s="67"/>
      <c r="E15" s="67"/>
      <c r="F15" s="67"/>
      <c r="G15" s="67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</row>
    <row r="16" spans="2:19" ht="15.75" customHeight="1">
      <c r="B16" s="67" t="s">
        <v>389</v>
      </c>
      <c r="C16" s="67"/>
      <c r="D16" s="67"/>
      <c r="E16" s="67"/>
      <c r="F16" s="67"/>
      <c r="G16" s="67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</row>
    <row r="17" spans="2:19" ht="15.75" customHeight="1">
      <c r="B17" s="67" t="s">
        <v>237</v>
      </c>
      <c r="C17" s="67"/>
      <c r="D17" s="67"/>
      <c r="E17" s="67"/>
      <c r="F17" s="67"/>
      <c r="G17" s="67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</row>
    <row r="18" spans="2:19" ht="15.75" customHeight="1">
      <c r="B18" s="71" t="s">
        <v>238</v>
      </c>
      <c r="C18" s="67"/>
      <c r="D18" s="67"/>
      <c r="E18" s="67"/>
      <c r="F18" s="67"/>
      <c r="G18" s="67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</row>
    <row r="19" spans="2:19" ht="13.5">
      <c r="B19" s="71"/>
      <c r="C19" s="67"/>
      <c r="D19" s="67"/>
      <c r="E19" s="67"/>
      <c r="F19" s="67"/>
      <c r="G19" s="67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231</v>
      </c>
      <c r="C21" s="12"/>
      <c r="D21" s="12"/>
      <c r="E21" s="12"/>
      <c r="F21" s="12"/>
      <c r="G21" s="12"/>
    </row>
    <row r="22" ht="12" thickBot="1"/>
    <row r="23" spans="2:13" ht="12.75" customHeight="1">
      <c r="B23" s="25" t="s">
        <v>197</v>
      </c>
      <c r="C23" s="25" t="s">
        <v>357</v>
      </c>
      <c r="D23" s="25" t="s">
        <v>198</v>
      </c>
      <c r="E23" s="36" t="s">
        <v>304</v>
      </c>
      <c r="F23" s="37" t="s">
        <v>316</v>
      </c>
      <c r="G23" s="38" t="s">
        <v>199</v>
      </c>
      <c r="H23" s="49" t="s">
        <v>227</v>
      </c>
      <c r="I23" s="28" t="s">
        <v>321</v>
      </c>
      <c r="J23" s="63" t="s">
        <v>227</v>
      </c>
      <c r="K23" s="29" t="s">
        <v>321</v>
      </c>
      <c r="L23" s="57" t="s">
        <v>311</v>
      </c>
      <c r="M23" s="56" t="s">
        <v>319</v>
      </c>
    </row>
    <row r="24" spans="2:13" ht="12.75" customHeight="1">
      <c r="B24" s="31" t="s">
        <v>224</v>
      </c>
      <c r="C24" s="32"/>
      <c r="D24" s="32" t="s">
        <v>299</v>
      </c>
      <c r="E24" s="32" t="s">
        <v>305</v>
      </c>
      <c r="F24" s="32" t="s">
        <v>317</v>
      </c>
      <c r="G24" s="33">
        <v>3</v>
      </c>
      <c r="H24" s="34" t="s">
        <v>225</v>
      </c>
      <c r="I24" s="35" t="s">
        <v>226</v>
      </c>
      <c r="J24" s="34" t="s">
        <v>313</v>
      </c>
      <c r="K24" s="35" t="s">
        <v>323</v>
      </c>
      <c r="L24" s="78" t="s">
        <v>358</v>
      </c>
      <c r="M24" s="79"/>
    </row>
    <row r="25" spans="2:13" ht="12.75" customHeight="1">
      <c r="B25" s="31" t="s">
        <v>224</v>
      </c>
      <c r="C25" s="32"/>
      <c r="D25" s="32" t="s">
        <v>300</v>
      </c>
      <c r="E25" s="32" t="s">
        <v>305</v>
      </c>
      <c r="F25" s="32" t="s">
        <v>318</v>
      </c>
      <c r="G25" s="33">
        <v>3</v>
      </c>
      <c r="H25" s="34" t="s">
        <v>303</v>
      </c>
      <c r="I25" s="35" t="s">
        <v>284</v>
      </c>
      <c r="J25" s="34"/>
      <c r="K25" s="35"/>
      <c r="L25" s="78"/>
      <c r="M25" s="79" t="s">
        <v>358</v>
      </c>
    </row>
    <row r="27" ht="6.75" customHeight="1"/>
    <row r="28" spans="2:9" ht="18.75">
      <c r="B28" s="16" t="s">
        <v>232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66" customFormat="1" ht="13.5">
      <c r="B31" s="17" t="s">
        <v>320</v>
      </c>
      <c r="C31" s="64"/>
      <c r="D31" s="64"/>
      <c r="E31" s="64"/>
      <c r="F31" s="64"/>
      <c r="G31" s="64"/>
      <c r="H31" s="65"/>
      <c r="I31" s="65"/>
      <c r="J31" s="65"/>
      <c r="K31" s="65"/>
    </row>
    <row r="32" spans="2:11" s="66" customFormat="1" ht="13.5">
      <c r="B32" s="64"/>
      <c r="C32" s="64"/>
      <c r="D32" s="64"/>
      <c r="E32" s="64"/>
      <c r="F32" s="64"/>
      <c r="G32" s="64"/>
      <c r="H32" s="67"/>
      <c r="I32" s="67"/>
      <c r="J32" s="67"/>
      <c r="K32" s="67"/>
    </row>
    <row r="33" spans="2:11" s="66" customFormat="1" ht="15.75" customHeight="1">
      <c r="B33" s="64" t="s">
        <v>324</v>
      </c>
      <c r="C33" s="64"/>
      <c r="D33" s="64"/>
      <c r="E33" s="64"/>
      <c r="F33" s="64"/>
      <c r="G33" s="64"/>
      <c r="H33" s="67"/>
      <c r="I33" s="67"/>
      <c r="J33" s="67"/>
      <c r="K33" s="67"/>
    </row>
    <row r="34" spans="2:11" s="66" customFormat="1" ht="15.75" customHeight="1">
      <c r="B34" s="67" t="s">
        <v>367</v>
      </c>
      <c r="C34" s="64"/>
      <c r="D34" s="64"/>
      <c r="E34" s="64"/>
      <c r="F34" s="64"/>
      <c r="G34" s="64"/>
      <c r="H34" s="67"/>
      <c r="I34" s="67"/>
      <c r="J34" s="67"/>
      <c r="K34" s="67"/>
    </row>
    <row r="35" spans="2:11" s="66" customFormat="1" ht="13.5">
      <c r="B35" s="67"/>
      <c r="C35" s="64"/>
      <c r="D35" s="64"/>
      <c r="E35" s="64"/>
      <c r="F35" s="64"/>
      <c r="G35" s="64"/>
      <c r="H35" s="67"/>
      <c r="I35" s="67"/>
      <c r="J35" s="67"/>
      <c r="K35" s="67"/>
    </row>
    <row r="36" spans="2:11" s="66" customFormat="1" ht="11.25" customHeight="1">
      <c r="B36" s="64"/>
      <c r="C36" s="64"/>
      <c r="D36" s="64"/>
      <c r="E36" s="64"/>
      <c r="F36" s="64"/>
      <c r="G36" s="64"/>
      <c r="H36" s="67"/>
      <c r="I36" s="67"/>
      <c r="J36" s="67"/>
      <c r="K36" s="67"/>
    </row>
    <row r="37" spans="2:9" s="66" customFormat="1" ht="13.5">
      <c r="B37" s="17" t="s">
        <v>325</v>
      </c>
      <c r="C37" s="64"/>
      <c r="D37" s="64"/>
      <c r="E37" s="64"/>
      <c r="F37" s="64"/>
      <c r="G37" s="64"/>
      <c r="H37" s="64"/>
      <c r="I37" s="64"/>
    </row>
    <row r="38" spans="2:9" s="66" customFormat="1" ht="13.5">
      <c r="B38" s="64"/>
      <c r="C38" s="64"/>
      <c r="D38" s="64"/>
      <c r="E38" s="64"/>
      <c r="F38" s="64"/>
      <c r="G38" s="64"/>
      <c r="H38" s="64"/>
      <c r="I38" s="64"/>
    </row>
    <row r="39" spans="2:9" s="66" customFormat="1" ht="16.5" customHeight="1">
      <c r="B39" s="64" t="s">
        <v>280</v>
      </c>
      <c r="C39" s="64"/>
      <c r="D39" s="64"/>
      <c r="E39" s="64"/>
      <c r="F39" s="64"/>
      <c r="G39" s="64"/>
      <c r="H39" s="64"/>
      <c r="I39" s="64"/>
    </row>
    <row r="40" spans="2:11" s="66" customFormat="1" ht="16.5" customHeight="1">
      <c r="B40" s="67" t="s">
        <v>368</v>
      </c>
      <c r="C40" s="67"/>
      <c r="D40" s="67"/>
      <c r="E40" s="67"/>
      <c r="F40" s="67"/>
      <c r="G40" s="67"/>
      <c r="H40" s="67"/>
      <c r="I40" s="67"/>
      <c r="J40" s="67"/>
      <c r="K40" s="67"/>
    </row>
    <row r="41" spans="2:11" s="66" customFormat="1" ht="13.5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 s="66" customFormat="1" ht="13.5">
      <c r="B42" s="64"/>
      <c r="C42" s="67"/>
      <c r="D42" s="67"/>
      <c r="E42" s="67"/>
      <c r="F42" s="67"/>
      <c r="G42" s="67"/>
      <c r="H42" s="67"/>
      <c r="I42" s="67"/>
      <c r="J42" s="67"/>
      <c r="K42" s="67"/>
    </row>
    <row r="43" spans="2:11" s="66" customFormat="1" ht="13.5">
      <c r="B43" s="17" t="s">
        <v>359</v>
      </c>
      <c r="C43" s="64"/>
      <c r="D43" s="64"/>
      <c r="E43" s="64"/>
      <c r="F43" s="64"/>
      <c r="G43" s="64"/>
      <c r="H43" s="67"/>
      <c r="I43" s="67"/>
      <c r="J43" s="67"/>
      <c r="K43" s="67"/>
    </row>
    <row r="44" spans="2:9" s="66" customFormat="1" ht="13.5">
      <c r="B44" s="64"/>
      <c r="C44" s="64"/>
      <c r="D44" s="64"/>
      <c r="E44" s="64"/>
      <c r="F44" s="64"/>
      <c r="G44" s="64"/>
      <c r="H44" s="64"/>
      <c r="I44" s="64"/>
    </row>
    <row r="45" spans="2:9" s="66" customFormat="1" ht="16.5" customHeight="1">
      <c r="B45" s="64" t="s">
        <v>379</v>
      </c>
      <c r="C45" s="64"/>
      <c r="D45" s="64"/>
      <c r="E45" s="64"/>
      <c r="F45" s="64"/>
      <c r="G45" s="64"/>
      <c r="H45" s="64"/>
      <c r="I45" s="64"/>
    </row>
    <row r="46" spans="2:9" s="66" customFormat="1" ht="16.5" customHeight="1">
      <c r="B46" s="67" t="s">
        <v>360</v>
      </c>
      <c r="C46" s="64"/>
      <c r="D46" s="64"/>
      <c r="E46" s="64"/>
      <c r="F46" s="64"/>
      <c r="G46" s="64"/>
      <c r="H46" s="64"/>
      <c r="I46" s="64"/>
    </row>
    <row r="47" spans="2:9" s="66" customFormat="1" ht="13.5">
      <c r="B47" s="67"/>
      <c r="C47" s="64"/>
      <c r="D47" s="64"/>
      <c r="E47" s="64"/>
      <c r="F47" s="64"/>
      <c r="G47" s="64"/>
      <c r="H47" s="64"/>
      <c r="I47" s="64"/>
    </row>
    <row r="48" spans="2:9" s="66" customFormat="1" ht="13.5">
      <c r="B48" s="64"/>
      <c r="C48" s="64"/>
      <c r="D48" s="64"/>
      <c r="E48" s="64"/>
      <c r="F48" s="64"/>
      <c r="G48" s="64"/>
      <c r="H48" s="64"/>
      <c r="I48" s="64"/>
    </row>
    <row r="49" spans="2:9" s="66" customFormat="1" ht="13.5">
      <c r="B49" s="17" t="s">
        <v>361</v>
      </c>
      <c r="C49" s="64"/>
      <c r="D49" s="64"/>
      <c r="E49" s="64"/>
      <c r="F49" s="64"/>
      <c r="G49" s="64"/>
      <c r="H49" s="64"/>
      <c r="I49" s="64"/>
    </row>
    <row r="50" spans="2:9" s="66" customFormat="1" ht="13.5">
      <c r="B50" s="64"/>
      <c r="C50" s="64"/>
      <c r="D50" s="64"/>
      <c r="E50" s="64"/>
      <c r="F50" s="64"/>
      <c r="G50" s="64"/>
      <c r="H50" s="64"/>
      <c r="I50" s="64"/>
    </row>
    <row r="51" spans="2:9" s="66" customFormat="1" ht="16.5" customHeight="1">
      <c r="B51" s="64" t="s">
        <v>322</v>
      </c>
      <c r="C51" s="64"/>
      <c r="D51" s="64"/>
      <c r="E51" s="64"/>
      <c r="F51" s="64"/>
      <c r="G51" s="64"/>
      <c r="H51" s="64"/>
      <c r="I51" s="64"/>
    </row>
    <row r="52" spans="2:9" s="66" customFormat="1" ht="13.5">
      <c r="B52" s="64"/>
      <c r="C52" s="64"/>
      <c r="D52" s="64"/>
      <c r="E52" s="64"/>
      <c r="F52" s="64"/>
      <c r="G52" s="64"/>
      <c r="H52" s="64"/>
      <c r="I52" s="64"/>
    </row>
    <row r="53" spans="2:9" s="66" customFormat="1" ht="13.5">
      <c r="B53" s="64"/>
      <c r="C53" s="64"/>
      <c r="D53" s="64"/>
      <c r="E53" s="64"/>
      <c r="F53" s="64"/>
      <c r="G53" s="64"/>
      <c r="H53" s="64"/>
      <c r="I53" s="64"/>
    </row>
    <row r="54" spans="2:9" s="66" customFormat="1" ht="13.5">
      <c r="B54" s="17" t="s">
        <v>362</v>
      </c>
      <c r="C54" s="64"/>
      <c r="D54" s="64"/>
      <c r="E54" s="64"/>
      <c r="F54" s="64"/>
      <c r="G54" s="64"/>
      <c r="H54" s="64"/>
      <c r="I54" s="64"/>
    </row>
    <row r="55" spans="2:9" s="66" customFormat="1" ht="13.5">
      <c r="B55" s="64"/>
      <c r="C55" s="64"/>
      <c r="D55" s="64"/>
      <c r="E55" s="64"/>
      <c r="F55" s="64"/>
      <c r="G55" s="64"/>
      <c r="H55" s="64"/>
      <c r="I55" s="64"/>
    </row>
    <row r="56" spans="2:9" s="66" customFormat="1" ht="16.5" customHeight="1">
      <c r="B56" s="67" t="s">
        <v>309</v>
      </c>
      <c r="C56" s="64"/>
      <c r="D56" s="64"/>
      <c r="E56" s="64"/>
      <c r="F56" s="64"/>
      <c r="G56" s="64"/>
      <c r="H56" s="64"/>
      <c r="I56" s="64"/>
    </row>
    <row r="57" spans="2:9" s="66" customFormat="1" ht="16.5" customHeight="1">
      <c r="B57" s="68" t="s">
        <v>326</v>
      </c>
      <c r="C57" s="64"/>
      <c r="D57" s="64"/>
      <c r="E57" s="64"/>
      <c r="F57" s="64"/>
      <c r="G57" s="64"/>
      <c r="H57" s="64"/>
      <c r="I57" s="64"/>
    </row>
    <row r="58" spans="2:9" s="66" customFormat="1" ht="13.5">
      <c r="B58" s="64"/>
      <c r="C58" s="64"/>
      <c r="D58" s="64"/>
      <c r="E58" s="64"/>
      <c r="F58" s="64"/>
      <c r="G58" s="64"/>
      <c r="H58" s="64"/>
      <c r="I58" s="64"/>
    </row>
    <row r="59" spans="2:9" s="66" customFormat="1" ht="13.5">
      <c r="B59" s="17" t="s">
        <v>363</v>
      </c>
      <c r="C59" s="64"/>
      <c r="D59" s="64"/>
      <c r="E59" s="64"/>
      <c r="F59" s="64"/>
      <c r="G59" s="64"/>
      <c r="H59" s="64"/>
      <c r="I59" s="64"/>
    </row>
    <row r="60" spans="2:9" s="66" customFormat="1" ht="13.5">
      <c r="B60" s="64"/>
      <c r="C60" s="64"/>
      <c r="D60" s="64"/>
      <c r="E60" s="64"/>
      <c r="F60" s="64"/>
      <c r="G60" s="64"/>
      <c r="H60" s="64"/>
      <c r="I60" s="64"/>
    </row>
    <row r="61" spans="2:9" s="66" customFormat="1" ht="16.5" customHeight="1">
      <c r="B61" s="64" t="s">
        <v>233</v>
      </c>
      <c r="C61" s="64"/>
      <c r="D61" s="64"/>
      <c r="E61" s="64"/>
      <c r="F61" s="64"/>
      <c r="G61" s="64"/>
      <c r="H61" s="64"/>
      <c r="I61" s="64"/>
    </row>
    <row r="62" spans="2:9" s="66" customFormat="1" ht="16.5" customHeight="1">
      <c r="B62" s="64"/>
      <c r="C62" s="69"/>
      <c r="D62" s="64" t="s">
        <v>364</v>
      </c>
      <c r="E62" s="64"/>
      <c r="G62" s="64"/>
      <c r="H62" s="64"/>
      <c r="I62" s="64"/>
    </row>
    <row r="63" spans="2:9" s="66" customFormat="1" ht="16.5" customHeight="1">
      <c r="B63" s="67" t="s">
        <v>234</v>
      </c>
      <c r="C63" s="67"/>
      <c r="D63" s="64"/>
      <c r="E63" s="64"/>
      <c r="F63" s="64"/>
      <c r="G63" s="64"/>
      <c r="H63" s="64"/>
      <c r="I63" s="64"/>
    </row>
    <row r="64" spans="2:11" s="66" customFormat="1" ht="16.5" customHeight="1">
      <c r="B64" s="64" t="s">
        <v>327</v>
      </c>
      <c r="C64" s="64"/>
      <c r="D64" s="64"/>
      <c r="E64" s="64"/>
      <c r="F64" s="64"/>
      <c r="G64" s="64"/>
      <c r="H64" s="64"/>
      <c r="I64" s="64"/>
      <c r="J64" s="64"/>
      <c r="K64" s="64"/>
    </row>
    <row r="65" spans="2:11" s="66" customFormat="1" ht="16.5" customHeight="1">
      <c r="B65" s="64" t="s">
        <v>328</v>
      </c>
      <c r="C65" s="64"/>
      <c r="D65" s="64"/>
      <c r="E65" s="64"/>
      <c r="F65" s="64"/>
      <c r="G65" s="64"/>
      <c r="H65" s="64"/>
      <c r="I65" s="64"/>
      <c r="J65" s="64"/>
      <c r="K65" s="64"/>
    </row>
    <row r="66" spans="2:11" s="66" customFormat="1" ht="16.5" customHeight="1">
      <c r="B66" s="64"/>
      <c r="C66" s="64" t="s">
        <v>281</v>
      </c>
      <c r="D66" s="64"/>
      <c r="E66" s="64"/>
      <c r="F66" s="64"/>
      <c r="G66" s="64"/>
      <c r="H66" s="64"/>
      <c r="I66" s="64"/>
      <c r="J66" s="64"/>
      <c r="K66" s="64"/>
    </row>
    <row r="67" spans="2:11" s="66" customFormat="1" ht="16.5" customHeight="1">
      <c r="B67" s="64"/>
      <c r="C67" s="64" t="s">
        <v>282</v>
      </c>
      <c r="D67" s="64"/>
      <c r="E67" s="64"/>
      <c r="F67" s="64"/>
      <c r="G67" s="64"/>
      <c r="H67" s="64"/>
      <c r="I67" s="64"/>
      <c r="J67" s="64"/>
      <c r="K67" s="64"/>
    </row>
    <row r="68" spans="2:11" s="66" customFormat="1" ht="16.5" customHeight="1">
      <c r="B68" s="64"/>
      <c r="C68" s="64" t="s">
        <v>283</v>
      </c>
      <c r="D68" s="64"/>
      <c r="E68" s="64"/>
      <c r="F68" s="64"/>
      <c r="G68" s="64"/>
      <c r="H68" s="64"/>
      <c r="I68" s="64"/>
      <c r="J68" s="64"/>
      <c r="K68" s="64"/>
    </row>
    <row r="69" spans="2:9" s="66" customFormat="1" ht="13.5">
      <c r="B69" s="67"/>
      <c r="C69" s="67"/>
      <c r="D69" s="64"/>
      <c r="E69" s="64"/>
      <c r="F69" s="64"/>
      <c r="G69" s="64"/>
      <c r="H69" s="64"/>
      <c r="I69" s="64"/>
    </row>
    <row r="70" spans="1:9" s="66" customFormat="1" ht="13.5">
      <c r="A70" s="17" t="s">
        <v>365</v>
      </c>
      <c r="B70" s="64"/>
      <c r="C70" s="67"/>
      <c r="D70" s="64"/>
      <c r="E70" s="64"/>
      <c r="F70" s="64"/>
      <c r="G70" s="64"/>
      <c r="H70" s="64"/>
      <c r="I70" s="64"/>
    </row>
    <row r="71" s="66" customFormat="1" ht="16.5" customHeight="1"/>
    <row r="72" s="66" customFormat="1" ht="13.5">
      <c r="B72" s="64" t="s">
        <v>366</v>
      </c>
    </row>
    <row r="73" spans="2:9" s="66" customFormat="1" ht="13.5">
      <c r="B73" s="64"/>
      <c r="C73" s="64"/>
      <c r="D73" s="64"/>
      <c r="E73" s="64"/>
      <c r="F73" s="64"/>
      <c r="G73" s="64"/>
      <c r="H73" s="64"/>
      <c r="I73" s="64"/>
    </row>
    <row r="74" spans="3:5" s="66" customFormat="1" ht="13.5">
      <c r="C74" s="64"/>
      <c r="D74" s="64"/>
      <c r="E74" s="64"/>
    </row>
    <row r="75" spans="3:5" s="66" customFormat="1" ht="13.5">
      <c r="C75" s="64"/>
      <c r="D75" s="64"/>
      <c r="E75" s="64"/>
    </row>
  </sheetData>
  <sheetProtection sheet="1"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B1:I66"/>
  <sheetViews>
    <sheetView showGridLines="0" zoomScalePageLayoutView="0" workbookViewId="0" topLeftCell="A1">
      <pane ySplit="2" topLeftCell="A3" activePane="bottomLeft" state="frozen"/>
      <selection pane="topLeft" activeCell="C9" sqref="C9"/>
      <selection pane="bottomLeft" activeCell="E4" sqref="E4"/>
    </sheetView>
  </sheetViews>
  <sheetFormatPr defaultColWidth="9.00390625" defaultRowHeight="13.5"/>
  <cols>
    <col min="1" max="1" width="5.00390625" style="185" customWidth="1"/>
    <col min="2" max="2" width="2.75390625" style="185" customWidth="1"/>
    <col min="3" max="3" width="16.75390625" style="185" customWidth="1"/>
    <col min="4" max="4" width="34.00390625" style="185" customWidth="1"/>
    <col min="5" max="5" width="19.75390625" style="185" customWidth="1"/>
    <col min="6" max="6" width="6.25390625" style="185" customWidth="1"/>
    <col min="7" max="8" width="9.00390625" style="185" customWidth="1"/>
    <col min="9" max="9" width="9.00390625" style="185" hidden="1" customWidth="1"/>
    <col min="10" max="16384" width="9.00390625" style="185" customWidth="1"/>
  </cols>
  <sheetData>
    <row r="1" spans="3:5" ht="13.5">
      <c r="C1" s="278" t="str">
        <f>IF('高校男子'!C1="","",'高校男子'!C1)&amp;"大会リレー申込み"</f>
        <v>大会リレー申込み</v>
      </c>
      <c r="D1" s="278"/>
      <c r="E1" s="278"/>
    </row>
    <row r="2" ht="12.75">
      <c r="C2" s="199" t="s">
        <v>385</v>
      </c>
    </row>
    <row r="3" spans="2:5" ht="15.75" customHeight="1">
      <c r="B3" s="208"/>
      <c r="C3" s="205" t="s">
        <v>207</v>
      </c>
      <c r="D3" s="206" t="s">
        <v>381</v>
      </c>
      <c r="E3" s="206" t="s">
        <v>321</v>
      </c>
    </row>
    <row r="4" spans="2:9" ht="19.5" customHeight="1">
      <c r="B4" s="207"/>
      <c r="C4" s="200"/>
      <c r="D4" s="201"/>
      <c r="E4" s="202"/>
      <c r="I4" s="185">
        <f>IF('申込必要事項'!D3="","",'申込必要事項'!D3)</f>
      </c>
    </row>
    <row r="5" spans="2:5" ht="15.75" customHeight="1">
      <c r="B5" s="207"/>
      <c r="C5" s="205" t="s">
        <v>383</v>
      </c>
      <c r="D5" s="206" t="s">
        <v>380</v>
      </c>
      <c r="E5" s="206" t="s">
        <v>199</v>
      </c>
    </row>
    <row r="6" spans="2:5" ht="19.5" customHeight="1">
      <c r="B6" s="207"/>
      <c r="C6" s="203"/>
      <c r="D6" s="201"/>
      <c r="E6" s="204"/>
    </row>
    <row r="7" spans="2:5" ht="19.5" customHeight="1">
      <c r="B7" s="211">
        <v>1</v>
      </c>
      <c r="C7" s="203"/>
      <c r="D7" s="201"/>
      <c r="E7" s="204"/>
    </row>
    <row r="8" spans="2:5" ht="19.5" customHeight="1">
      <c r="B8" s="207"/>
      <c r="C8" s="203"/>
      <c r="D8" s="201"/>
      <c r="E8" s="204"/>
    </row>
    <row r="9" spans="2:5" ht="19.5" customHeight="1">
      <c r="B9" s="207"/>
      <c r="C9" s="203"/>
      <c r="D9" s="201"/>
      <c r="E9" s="204"/>
    </row>
    <row r="10" spans="2:5" ht="19.5" customHeight="1">
      <c r="B10" s="207"/>
      <c r="C10" s="203"/>
      <c r="D10" s="201"/>
      <c r="E10" s="204"/>
    </row>
    <row r="11" spans="2:5" ht="19.5" customHeight="1">
      <c r="B11" s="209"/>
      <c r="C11" s="203"/>
      <c r="D11" s="201"/>
      <c r="E11" s="204"/>
    </row>
    <row r="12" ht="18" customHeight="1"/>
    <row r="13" ht="18" customHeight="1"/>
    <row r="14" spans="2:5" ht="15.75" customHeight="1">
      <c r="B14" s="208"/>
      <c r="C14" s="205" t="s">
        <v>207</v>
      </c>
      <c r="D14" s="206" t="s">
        <v>381</v>
      </c>
      <c r="E14" s="206" t="s">
        <v>321</v>
      </c>
    </row>
    <row r="15" spans="2:5" ht="19.5" customHeight="1">
      <c r="B15" s="207"/>
      <c r="C15" s="200"/>
      <c r="D15" s="201"/>
      <c r="E15" s="202"/>
    </row>
    <row r="16" spans="2:5" ht="15.75" customHeight="1">
      <c r="B16" s="207"/>
      <c r="C16" s="205" t="s">
        <v>383</v>
      </c>
      <c r="D16" s="206" t="s">
        <v>380</v>
      </c>
      <c r="E16" s="206" t="s">
        <v>199</v>
      </c>
    </row>
    <row r="17" spans="2:5" ht="19.5" customHeight="1">
      <c r="B17" s="207"/>
      <c r="C17" s="203"/>
      <c r="D17" s="201"/>
      <c r="E17" s="204"/>
    </row>
    <row r="18" spans="2:5" ht="19.5" customHeight="1">
      <c r="B18" s="211">
        <v>2</v>
      </c>
      <c r="C18" s="203"/>
      <c r="D18" s="201"/>
      <c r="E18" s="204"/>
    </row>
    <row r="19" spans="2:5" ht="19.5" customHeight="1">
      <c r="B19" s="207"/>
      <c r="C19" s="203"/>
      <c r="D19" s="201"/>
      <c r="E19" s="204"/>
    </row>
    <row r="20" spans="2:5" ht="19.5" customHeight="1">
      <c r="B20" s="207"/>
      <c r="C20" s="203"/>
      <c r="D20" s="201"/>
      <c r="E20" s="204"/>
    </row>
    <row r="21" spans="2:5" ht="19.5" customHeight="1">
      <c r="B21" s="207"/>
      <c r="C21" s="203"/>
      <c r="D21" s="201"/>
      <c r="E21" s="204"/>
    </row>
    <row r="22" spans="2:5" ht="19.5" customHeight="1">
      <c r="B22" s="209"/>
      <c r="C22" s="203"/>
      <c r="D22" s="201"/>
      <c r="E22" s="204"/>
    </row>
    <row r="23" ht="18" customHeight="1"/>
    <row r="24" ht="18" customHeight="1"/>
    <row r="25" spans="2:5" ht="15.75" customHeight="1">
      <c r="B25" s="208"/>
      <c r="C25" s="205" t="s">
        <v>207</v>
      </c>
      <c r="D25" s="206" t="s">
        <v>381</v>
      </c>
      <c r="E25" s="206" t="s">
        <v>321</v>
      </c>
    </row>
    <row r="26" spans="2:5" ht="19.5" customHeight="1">
      <c r="B26" s="207"/>
      <c r="C26" s="200"/>
      <c r="D26" s="201"/>
      <c r="E26" s="202"/>
    </row>
    <row r="27" spans="2:5" ht="15.75" customHeight="1">
      <c r="B27" s="207"/>
      <c r="C27" s="205" t="s">
        <v>383</v>
      </c>
      <c r="D27" s="206" t="s">
        <v>380</v>
      </c>
      <c r="E27" s="206" t="s">
        <v>199</v>
      </c>
    </row>
    <row r="28" spans="2:5" ht="19.5" customHeight="1">
      <c r="B28" s="207"/>
      <c r="C28" s="203"/>
      <c r="D28" s="201"/>
      <c r="E28" s="204"/>
    </row>
    <row r="29" spans="2:5" ht="19.5" customHeight="1">
      <c r="B29" s="211">
        <v>3</v>
      </c>
      <c r="C29" s="203"/>
      <c r="D29" s="201"/>
      <c r="E29" s="204"/>
    </row>
    <row r="30" spans="2:5" ht="19.5" customHeight="1">
      <c r="B30" s="207"/>
      <c r="C30" s="203"/>
      <c r="D30" s="201"/>
      <c r="E30" s="204"/>
    </row>
    <row r="31" spans="2:5" ht="19.5" customHeight="1">
      <c r="B31" s="207"/>
      <c r="C31" s="203"/>
      <c r="D31" s="201"/>
      <c r="E31" s="204"/>
    </row>
    <row r="32" spans="2:5" ht="19.5" customHeight="1">
      <c r="B32" s="207"/>
      <c r="C32" s="203"/>
      <c r="D32" s="201"/>
      <c r="E32" s="204"/>
    </row>
    <row r="33" spans="2:5" ht="19.5" customHeight="1">
      <c r="B33" s="209"/>
      <c r="C33" s="203"/>
      <c r="D33" s="201"/>
      <c r="E33" s="204"/>
    </row>
    <row r="34" ht="18" customHeight="1"/>
    <row r="35" ht="18" customHeight="1"/>
    <row r="36" spans="2:5" ht="15.75" customHeight="1">
      <c r="B36" s="208"/>
      <c r="C36" s="205" t="s">
        <v>207</v>
      </c>
      <c r="D36" s="206" t="s">
        <v>381</v>
      </c>
      <c r="E36" s="206" t="s">
        <v>321</v>
      </c>
    </row>
    <row r="37" spans="2:5" ht="19.5" customHeight="1">
      <c r="B37" s="207"/>
      <c r="C37" s="200"/>
      <c r="D37" s="201"/>
      <c r="E37" s="202"/>
    </row>
    <row r="38" spans="2:5" ht="15.75" customHeight="1">
      <c r="B38" s="207"/>
      <c r="C38" s="205" t="s">
        <v>383</v>
      </c>
      <c r="D38" s="206" t="s">
        <v>380</v>
      </c>
      <c r="E38" s="206" t="s">
        <v>199</v>
      </c>
    </row>
    <row r="39" spans="2:5" ht="19.5" customHeight="1">
      <c r="B39" s="207"/>
      <c r="C39" s="203"/>
      <c r="D39" s="201"/>
      <c r="E39" s="204"/>
    </row>
    <row r="40" spans="2:5" ht="19.5" customHeight="1">
      <c r="B40" s="211">
        <v>4</v>
      </c>
      <c r="C40" s="203"/>
      <c r="D40" s="201"/>
      <c r="E40" s="204"/>
    </row>
    <row r="41" spans="2:5" ht="19.5" customHeight="1">
      <c r="B41" s="207"/>
      <c r="C41" s="203"/>
      <c r="D41" s="201"/>
      <c r="E41" s="204"/>
    </row>
    <row r="42" spans="2:5" ht="19.5" customHeight="1">
      <c r="B42" s="207"/>
      <c r="C42" s="203"/>
      <c r="D42" s="201"/>
      <c r="E42" s="204"/>
    </row>
    <row r="43" spans="2:5" ht="19.5" customHeight="1">
      <c r="B43" s="207"/>
      <c r="C43" s="203"/>
      <c r="D43" s="201"/>
      <c r="E43" s="204"/>
    </row>
    <row r="44" spans="2:5" ht="19.5" customHeight="1">
      <c r="B44" s="209"/>
      <c r="C44" s="203"/>
      <c r="D44" s="201"/>
      <c r="E44" s="204"/>
    </row>
    <row r="45" ht="18" customHeight="1"/>
    <row r="46" ht="18" customHeight="1"/>
    <row r="47" spans="2:5" ht="15.75" customHeight="1">
      <c r="B47" s="208"/>
      <c r="C47" s="205" t="s">
        <v>207</v>
      </c>
      <c r="D47" s="206" t="s">
        <v>381</v>
      </c>
      <c r="E47" s="206" t="s">
        <v>321</v>
      </c>
    </row>
    <row r="48" spans="2:5" ht="19.5" customHeight="1">
      <c r="B48" s="207"/>
      <c r="C48" s="200"/>
      <c r="D48" s="201"/>
      <c r="E48" s="202"/>
    </row>
    <row r="49" spans="2:5" ht="15.75" customHeight="1">
      <c r="B49" s="207"/>
      <c r="C49" s="205" t="s">
        <v>383</v>
      </c>
      <c r="D49" s="206" t="s">
        <v>380</v>
      </c>
      <c r="E49" s="206" t="s">
        <v>199</v>
      </c>
    </row>
    <row r="50" spans="2:5" ht="19.5" customHeight="1">
      <c r="B50" s="207"/>
      <c r="C50" s="203"/>
      <c r="D50" s="201"/>
      <c r="E50" s="204"/>
    </row>
    <row r="51" spans="2:5" ht="19.5" customHeight="1">
      <c r="B51" s="211">
        <v>5</v>
      </c>
      <c r="C51" s="203"/>
      <c r="D51" s="201"/>
      <c r="E51" s="204"/>
    </row>
    <row r="52" spans="2:5" ht="19.5" customHeight="1">
      <c r="B52" s="207"/>
      <c r="C52" s="203"/>
      <c r="D52" s="201"/>
      <c r="E52" s="204"/>
    </row>
    <row r="53" spans="2:5" ht="19.5" customHeight="1">
      <c r="B53" s="207"/>
      <c r="C53" s="203"/>
      <c r="D53" s="201"/>
      <c r="E53" s="204"/>
    </row>
    <row r="54" spans="2:5" ht="19.5" customHeight="1">
      <c r="B54" s="207"/>
      <c r="C54" s="203"/>
      <c r="D54" s="201"/>
      <c r="E54" s="204"/>
    </row>
    <row r="55" spans="2:5" ht="19.5" customHeight="1">
      <c r="B55" s="209"/>
      <c r="C55" s="203"/>
      <c r="D55" s="201"/>
      <c r="E55" s="204"/>
    </row>
    <row r="56" ht="18" customHeight="1">
      <c r="B56" s="195"/>
    </row>
    <row r="57" ht="18" customHeight="1"/>
    <row r="58" spans="2:5" ht="15.75" customHeight="1">
      <c r="B58" s="208"/>
      <c r="C58" s="205" t="s">
        <v>207</v>
      </c>
      <c r="D58" s="206" t="s">
        <v>381</v>
      </c>
      <c r="E58" s="206" t="s">
        <v>321</v>
      </c>
    </row>
    <row r="59" spans="2:5" ht="19.5" customHeight="1">
      <c r="B59" s="207"/>
      <c r="C59" s="200"/>
      <c r="D59" s="201"/>
      <c r="E59" s="202"/>
    </row>
    <row r="60" spans="2:5" ht="15.75" customHeight="1">
      <c r="B60" s="207"/>
      <c r="C60" s="205" t="s">
        <v>383</v>
      </c>
      <c r="D60" s="206" t="s">
        <v>380</v>
      </c>
      <c r="E60" s="206" t="s">
        <v>199</v>
      </c>
    </row>
    <row r="61" spans="2:5" ht="19.5" customHeight="1">
      <c r="B61" s="207"/>
      <c r="C61" s="203"/>
      <c r="D61" s="201"/>
      <c r="E61" s="204"/>
    </row>
    <row r="62" spans="2:5" ht="19.5" customHeight="1">
      <c r="B62" s="211">
        <v>6</v>
      </c>
      <c r="C62" s="203"/>
      <c r="D62" s="201"/>
      <c r="E62" s="204"/>
    </row>
    <row r="63" spans="2:5" ht="19.5" customHeight="1">
      <c r="B63" s="207"/>
      <c r="C63" s="203"/>
      <c r="D63" s="201"/>
      <c r="E63" s="204"/>
    </row>
    <row r="64" spans="2:5" ht="19.5" customHeight="1">
      <c r="B64" s="207"/>
      <c r="C64" s="203"/>
      <c r="D64" s="201"/>
      <c r="E64" s="204"/>
    </row>
    <row r="65" spans="2:5" ht="19.5" customHeight="1">
      <c r="B65" s="207"/>
      <c r="C65" s="203"/>
      <c r="D65" s="201"/>
      <c r="E65" s="204"/>
    </row>
    <row r="66" spans="2:5" ht="19.5" customHeight="1">
      <c r="B66" s="209"/>
      <c r="C66" s="203"/>
      <c r="D66" s="201"/>
      <c r="E66" s="204"/>
    </row>
  </sheetData>
  <sheetProtection sheet="1" objects="1" scenarios="1" selectLockedCells="1"/>
  <mergeCells count="1">
    <mergeCell ref="C1:E1"/>
  </mergeCells>
  <dataValidations count="2">
    <dataValidation type="list" allowBlank="1" showInputMessage="1" showErrorMessage="1" sqref="C48 C15 C26 C4 C37 C59">
      <formula1>"4×100mR,4×400mR"</formula1>
    </dataValidation>
    <dataValidation type="list" allowBlank="1" showInputMessage="1" imeMode="on" sqref="D4 D15 D26 D37 D48 D59">
      <formula1>$I$4</formula1>
    </dataValidation>
  </dataValidations>
  <printOptions/>
  <pageMargins left="0.75" right="0.75" top="0.7" bottom="0.43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zoomScalePageLayoutView="0" workbookViewId="0" topLeftCell="A1">
      <pane ySplit="4" topLeftCell="A8" activePane="bottomLeft" state="frozen"/>
      <selection pane="topLeft" activeCell="A1" sqref="A1"/>
      <selection pane="bottomLeft" activeCell="E13" sqref="E13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8" t="str">
        <f>IF('高校男子'!C1="",'高校女子'!C1,'高校男子'!C1)&amp;"大会参加者数"</f>
        <v>大会参加者数</v>
      </c>
      <c r="B1" s="48"/>
      <c r="C1" s="48"/>
      <c r="D1" s="48"/>
      <c r="E1" s="48"/>
      <c r="F1" s="51"/>
      <c r="G1" s="41"/>
      <c r="H1" s="41"/>
    </row>
    <row r="2" spans="1:8" ht="24" customHeight="1">
      <c r="A2" s="41"/>
      <c r="B2" s="41"/>
      <c r="C2" s="83" t="s">
        <v>369</v>
      </c>
      <c r="D2" s="281">
        <f>IF('申込必要事項'!D3="","",'申込必要事項'!D3)</f>
      </c>
      <c r="E2" s="281"/>
      <c r="F2" s="281"/>
      <c r="G2" s="41"/>
      <c r="H2" s="41"/>
    </row>
    <row r="3" spans="1:8" ht="18" customHeight="1" thickBot="1">
      <c r="A3" s="41"/>
      <c r="B3" s="41"/>
      <c r="C3" s="41"/>
      <c r="D3" s="41"/>
      <c r="E3" s="41"/>
      <c r="F3" s="41"/>
      <c r="G3" s="41"/>
      <c r="H3" s="41"/>
    </row>
    <row r="4" spans="1:8" ht="17.25" customHeight="1" thickBot="1">
      <c r="A4" s="52" t="s">
        <v>301</v>
      </c>
      <c r="B4" s="53" t="s">
        <v>310</v>
      </c>
      <c r="C4" s="54" t="s">
        <v>240</v>
      </c>
      <c r="D4" s="52" t="s">
        <v>301</v>
      </c>
      <c r="E4" s="53" t="s">
        <v>310</v>
      </c>
      <c r="F4" s="55" t="s">
        <v>240</v>
      </c>
      <c r="G4" s="42"/>
      <c r="H4" s="41"/>
    </row>
    <row r="5" spans="1:8" ht="21.75" customHeight="1" thickTop="1">
      <c r="A5" s="285" t="s">
        <v>235</v>
      </c>
      <c r="B5" s="212" t="s">
        <v>65</v>
      </c>
      <c r="C5" s="178">
        <f>COUNTIF('高校男子'!$G$13:$I$52,B5)</f>
        <v>0</v>
      </c>
      <c r="D5" s="285" t="s">
        <v>236</v>
      </c>
      <c r="E5" s="219" t="s">
        <v>65</v>
      </c>
      <c r="F5" s="43">
        <f>COUNTIF('高校女子'!$G$13:$I$52,E5)</f>
        <v>0</v>
      </c>
      <c r="G5" s="44"/>
      <c r="H5" s="41"/>
    </row>
    <row r="6" spans="1:8" ht="21.75" customHeight="1">
      <c r="A6" s="286"/>
      <c r="B6" s="213" t="s">
        <v>67</v>
      </c>
      <c r="C6" s="96">
        <f>COUNTIF('高校男子'!$G$13:$I$52,B6)</f>
        <v>0</v>
      </c>
      <c r="D6" s="286"/>
      <c r="E6" s="220" t="s">
        <v>67</v>
      </c>
      <c r="F6" s="45">
        <f>COUNTIF('高校女子'!$G$13:$I$52,E6)</f>
        <v>0</v>
      </c>
      <c r="G6" s="44"/>
      <c r="H6" s="41"/>
    </row>
    <row r="7" spans="1:8" ht="21.75" customHeight="1">
      <c r="A7" s="286"/>
      <c r="B7" s="213" t="s">
        <v>69</v>
      </c>
      <c r="C7" s="96">
        <f>COUNTIF('高校男子'!$G$13:$I$52,B7)</f>
        <v>0</v>
      </c>
      <c r="D7" s="286"/>
      <c r="E7" s="220" t="s">
        <v>69</v>
      </c>
      <c r="F7" s="45">
        <f>COUNTIF('高校女子'!$G$13:$I$52,E7)</f>
        <v>0</v>
      </c>
      <c r="G7" s="44"/>
      <c r="H7" s="41"/>
    </row>
    <row r="8" spans="1:8" ht="21.75" customHeight="1">
      <c r="A8" s="286"/>
      <c r="B8" s="213" t="s">
        <v>71</v>
      </c>
      <c r="C8" s="96">
        <f>COUNTIF('高校男子'!$G$13:$I$52,B8)</f>
        <v>0</v>
      </c>
      <c r="D8" s="286"/>
      <c r="E8" s="221" t="s">
        <v>71</v>
      </c>
      <c r="F8" s="45">
        <f>COUNTIF('高校女子'!$G$13:$I$52,E8)</f>
        <v>0</v>
      </c>
      <c r="G8" s="44"/>
      <c r="H8" s="41"/>
    </row>
    <row r="9" spans="1:8" ht="21.75" customHeight="1">
      <c r="A9" s="286"/>
      <c r="B9" s="213" t="s">
        <v>202</v>
      </c>
      <c r="C9" s="96">
        <f>COUNTIF('高校男子'!$G$13:$I$52,B9)</f>
        <v>0</v>
      </c>
      <c r="D9" s="286"/>
      <c r="E9" s="221" t="s">
        <v>202</v>
      </c>
      <c r="F9" s="45">
        <f>COUNTIF('高校女子'!$G$13:$I$52,E9)</f>
        <v>0</v>
      </c>
      <c r="G9" s="44"/>
      <c r="H9" s="41"/>
    </row>
    <row r="10" spans="1:8" ht="21.75" customHeight="1">
      <c r="A10" s="286"/>
      <c r="B10" s="213" t="s">
        <v>79</v>
      </c>
      <c r="C10" s="96">
        <f>COUNTIF('高校男子'!$G$13:$I$52,B10)</f>
        <v>0</v>
      </c>
      <c r="D10" s="286"/>
      <c r="E10" s="221" t="s">
        <v>390</v>
      </c>
      <c r="F10" s="45">
        <f>COUNTIF('高校女子'!$G$13:$I$52,E10)</f>
        <v>0</v>
      </c>
      <c r="G10" s="44"/>
      <c r="H10" s="41"/>
    </row>
    <row r="11" spans="1:8" ht="21.75" customHeight="1">
      <c r="A11" s="286"/>
      <c r="B11" s="213" t="s">
        <v>100</v>
      </c>
      <c r="C11" s="96">
        <f>COUNTIF('高校男子'!$G$13:$I$52,B11)</f>
        <v>0</v>
      </c>
      <c r="D11" s="286"/>
      <c r="E11" s="221" t="s">
        <v>89</v>
      </c>
      <c r="F11" s="45">
        <f>COUNTIF('高校女子'!$G$13:$I$52,E11)</f>
        <v>0</v>
      </c>
      <c r="G11" s="44"/>
      <c r="H11" s="41"/>
    </row>
    <row r="12" spans="1:8" ht="21.75" customHeight="1">
      <c r="A12" s="286"/>
      <c r="B12" s="213" t="s">
        <v>398</v>
      </c>
      <c r="C12" s="96">
        <f>COUNTIF('高校男子'!$G$13:$I$52,B12)</f>
        <v>0</v>
      </c>
      <c r="D12" s="286"/>
      <c r="E12" s="213" t="s">
        <v>398</v>
      </c>
      <c r="F12" s="45">
        <f>COUNTIF('高校女子'!$G$13:$I$52,E12)</f>
        <v>0</v>
      </c>
      <c r="G12" s="44"/>
      <c r="H12" s="41"/>
    </row>
    <row r="13" spans="1:8" ht="21.75" customHeight="1">
      <c r="A13" s="286"/>
      <c r="B13" s="213" t="s">
        <v>121</v>
      </c>
      <c r="C13" s="96">
        <f>COUNTIF('高校男子'!$G$13:$I$52,B13)</f>
        <v>0</v>
      </c>
      <c r="D13" s="286"/>
      <c r="E13" s="221" t="s">
        <v>121</v>
      </c>
      <c r="F13" s="45">
        <f>COUNTIF('高校女子'!$G$13:$I$52,E13)</f>
        <v>0</v>
      </c>
      <c r="G13" s="44"/>
      <c r="H13" s="41"/>
    </row>
    <row r="14" spans="1:8" ht="21.75" customHeight="1">
      <c r="A14" s="286"/>
      <c r="B14" s="213" t="s">
        <v>251</v>
      </c>
      <c r="C14" s="96">
        <f>COUNTIF('高校男子'!$G$13:$I$52,B14)</f>
        <v>0</v>
      </c>
      <c r="D14" s="286"/>
      <c r="E14" s="213" t="s">
        <v>251</v>
      </c>
      <c r="F14" s="45">
        <f>COUNTIF('高校女子'!$G$13:$I$52,E14)</f>
        <v>0</v>
      </c>
      <c r="G14" s="44"/>
      <c r="H14" s="41"/>
    </row>
    <row r="15" spans="1:8" ht="21.75" customHeight="1">
      <c r="A15" s="286"/>
      <c r="B15" s="213" t="s">
        <v>253</v>
      </c>
      <c r="C15" s="96">
        <f>COUNTIF('高校男子'!$G$13:$I$52,B15)</f>
        <v>0</v>
      </c>
      <c r="D15" s="286"/>
      <c r="E15" s="221" t="s">
        <v>253</v>
      </c>
      <c r="F15" s="45">
        <f>COUNTIF('高校女子'!$G$13:$I$52,E15)</f>
        <v>0</v>
      </c>
      <c r="G15" s="44"/>
      <c r="H15" s="41"/>
    </row>
    <row r="16" spans="1:8" ht="21.75" customHeight="1">
      <c r="A16" s="286"/>
      <c r="B16" s="213" t="s">
        <v>255</v>
      </c>
      <c r="C16" s="96">
        <f>COUNTIF('高校男子'!$G$13:$I$52,B16)</f>
        <v>0</v>
      </c>
      <c r="D16" s="286"/>
      <c r="E16" s="213" t="s">
        <v>255</v>
      </c>
      <c r="F16" s="45">
        <f>COUNTIF('高校女子'!$G$13:$I$52,E16)</f>
        <v>0</v>
      </c>
      <c r="G16" s="44"/>
      <c r="H16" s="41"/>
    </row>
    <row r="17" spans="1:8" ht="21.75" customHeight="1">
      <c r="A17" s="286"/>
      <c r="B17" s="213" t="s">
        <v>257</v>
      </c>
      <c r="C17" s="96">
        <f>COUNTIF('高校男子'!$G$13:$I$52,B17)</f>
        <v>0</v>
      </c>
      <c r="D17" s="286"/>
      <c r="E17" s="221" t="s">
        <v>257</v>
      </c>
      <c r="F17" s="45">
        <f>COUNTIF('高校女子'!$G$13:$I$52,E17)</f>
        <v>0</v>
      </c>
      <c r="G17" s="44"/>
      <c r="H17" s="41"/>
    </row>
    <row r="18" spans="1:8" ht="21.75" customHeight="1">
      <c r="A18" s="286"/>
      <c r="B18" s="213" t="s">
        <v>397</v>
      </c>
      <c r="C18" s="96">
        <f>COUNTIF('高校男子'!$G$13:$I$52,B18)</f>
        <v>0</v>
      </c>
      <c r="D18" s="286"/>
      <c r="E18" s="221" t="s">
        <v>401</v>
      </c>
      <c r="F18" s="45">
        <f>COUNTIF('高校女子'!$G$13:$I$52,E18)</f>
        <v>0</v>
      </c>
      <c r="G18" s="44"/>
      <c r="H18" s="41"/>
    </row>
    <row r="19" spans="1:8" ht="21.75" customHeight="1">
      <c r="A19" s="286"/>
      <c r="B19" s="213" t="s">
        <v>396</v>
      </c>
      <c r="C19" s="96">
        <f>COUNTIF('高校男子'!$G$13:$I$52,B19)</f>
        <v>0</v>
      </c>
      <c r="D19" s="286"/>
      <c r="E19" s="221" t="s">
        <v>400</v>
      </c>
      <c r="F19" s="45">
        <f>COUNTIF('高校女子'!$G$13:$I$52,E19)</f>
        <v>0</v>
      </c>
      <c r="G19" s="44"/>
      <c r="H19" s="41"/>
    </row>
    <row r="20" spans="1:8" ht="21.75" customHeight="1">
      <c r="A20" s="286"/>
      <c r="B20" s="213" t="s">
        <v>395</v>
      </c>
      <c r="C20" s="96">
        <f>COUNTIF('高校男子'!$G$13:$I$52,B20)</f>
        <v>0</v>
      </c>
      <c r="D20" s="286"/>
      <c r="E20" s="221" t="s">
        <v>399</v>
      </c>
      <c r="F20" s="45">
        <f>COUNTIF('高校女子'!$G$13:$I$52,E20)</f>
        <v>0</v>
      </c>
      <c r="G20" s="44"/>
      <c r="H20" s="41"/>
    </row>
    <row r="21" spans="1:8" ht="21.75" customHeight="1">
      <c r="A21" s="286"/>
      <c r="B21" s="214" t="s">
        <v>394</v>
      </c>
      <c r="C21" s="96">
        <f>COUNTIF('高校男子'!$G$13:$I$52,B21)</f>
        <v>0</v>
      </c>
      <c r="D21" s="286"/>
      <c r="E21" s="221" t="s">
        <v>123</v>
      </c>
      <c r="F21" s="45">
        <f>COUNTIF('高校女子'!$G$13:$I$52,E21)</f>
        <v>0</v>
      </c>
      <c r="G21" s="44"/>
      <c r="H21" s="41"/>
    </row>
    <row r="22" spans="1:8" ht="21.75" customHeight="1">
      <c r="A22" s="286"/>
      <c r="B22" s="214" t="s">
        <v>393</v>
      </c>
      <c r="C22" s="96">
        <f>COUNTIF('高校男子'!$G$13:$I$52,B22)</f>
        <v>0</v>
      </c>
      <c r="D22" s="286"/>
      <c r="E22" s="221"/>
      <c r="F22" s="45">
        <f>COUNTIF('高校女子'!$G$13:$I$52,E22)</f>
        <v>0</v>
      </c>
      <c r="G22" s="44"/>
      <c r="H22" s="41"/>
    </row>
    <row r="23" spans="1:8" ht="21.75" customHeight="1">
      <c r="A23" s="286"/>
      <c r="B23" s="214" t="s">
        <v>392</v>
      </c>
      <c r="C23" s="96">
        <f>COUNTIF('高校男子'!$G$13:$I$52,B23)</f>
        <v>0</v>
      </c>
      <c r="D23" s="286"/>
      <c r="E23" s="221"/>
      <c r="F23" s="45">
        <f>COUNTIF('高校女子'!$G$13:$I$52,E23)</f>
        <v>0</v>
      </c>
      <c r="G23" s="41"/>
      <c r="H23" s="41"/>
    </row>
    <row r="24" spans="1:8" ht="21.75" customHeight="1">
      <c r="A24" s="286"/>
      <c r="B24" s="214" t="s">
        <v>123</v>
      </c>
      <c r="C24" s="96">
        <f>COUNTIF('高校男子'!$G$13:$I$52,B24)</f>
        <v>0</v>
      </c>
      <c r="D24" s="286"/>
      <c r="E24" s="221"/>
      <c r="F24" s="45">
        <f>COUNTIF('高校女子'!$G$13:$I$52,E24)</f>
        <v>0</v>
      </c>
      <c r="G24" s="41"/>
      <c r="H24" s="41"/>
    </row>
    <row r="25" spans="1:8" ht="21.75" customHeight="1" thickBot="1">
      <c r="A25" s="287"/>
      <c r="B25" s="215"/>
      <c r="C25" s="97">
        <f>COUNTIF('高校男子'!$G$13:$I$52,B25)</f>
        <v>0</v>
      </c>
      <c r="D25" s="287"/>
      <c r="E25" s="222"/>
      <c r="F25" s="62">
        <f>COUNTIF('高校女子'!$G$13:$I$52,E25)</f>
        <v>0</v>
      </c>
      <c r="G25" s="41"/>
      <c r="H25" s="41"/>
    </row>
    <row r="26" spans="1:8" ht="21.75" customHeight="1" thickBot="1">
      <c r="A26" s="95" t="s">
        <v>377</v>
      </c>
      <c r="B26" s="91"/>
      <c r="C26" s="92"/>
      <c r="D26" s="90"/>
      <c r="E26" s="93"/>
      <c r="F26" s="94"/>
      <c r="G26" s="41"/>
      <c r="H26" s="41"/>
    </row>
    <row r="27" spans="1:8" ht="21.75" customHeight="1">
      <c r="A27" s="282" t="s">
        <v>235</v>
      </c>
      <c r="B27" s="216"/>
      <c r="C27" s="179">
        <f>COUNTIF('高校男子'!$G$13:$I$52,B27)</f>
        <v>0</v>
      </c>
      <c r="D27" s="282" t="s">
        <v>236</v>
      </c>
      <c r="E27" s="216"/>
      <c r="F27" s="180">
        <f>COUNTIF('高校女子'!$G$13:$I$52,E27)</f>
        <v>0</v>
      </c>
      <c r="G27" s="41"/>
      <c r="H27" s="41"/>
    </row>
    <row r="28" spans="1:8" ht="21.75" customHeight="1">
      <c r="A28" s="283"/>
      <c r="B28" s="213"/>
      <c r="C28" s="96">
        <f>COUNTIF('高校男子'!$G$13:$I$52,B28)</f>
        <v>0</v>
      </c>
      <c r="D28" s="283"/>
      <c r="E28" s="213"/>
      <c r="F28" s="45">
        <f>COUNTIF('高校女子'!$G$13:$I$52,E28)</f>
        <v>0</v>
      </c>
      <c r="G28" s="41"/>
      <c r="H28" s="41"/>
    </row>
    <row r="29" spans="1:8" ht="21.75" customHeight="1">
      <c r="A29" s="283"/>
      <c r="B29" s="213"/>
      <c r="C29" s="96">
        <f>COUNTIF('高校男子'!$G$13:$I$52,B29)</f>
        <v>0</v>
      </c>
      <c r="D29" s="283"/>
      <c r="E29" s="213"/>
      <c r="F29" s="45">
        <f>COUNTIF('高校女子'!$G$13:$I$52,E29)</f>
        <v>0</v>
      </c>
      <c r="G29" s="41"/>
      <c r="H29" s="41"/>
    </row>
    <row r="30" spans="1:8" ht="21.75" customHeight="1">
      <c r="A30" s="283"/>
      <c r="B30" s="213"/>
      <c r="C30" s="96">
        <f>COUNTIF('高校男子'!$G$13:$I$52,B30)</f>
        <v>0</v>
      </c>
      <c r="D30" s="283"/>
      <c r="E30" s="213"/>
      <c r="F30" s="45">
        <f>COUNTIF('高校女子'!$G$13:$I$52,E30)</f>
        <v>0</v>
      </c>
      <c r="G30" s="41"/>
      <c r="H30" s="41"/>
    </row>
    <row r="31" spans="1:8" ht="21.75" customHeight="1">
      <c r="A31" s="283"/>
      <c r="B31" s="214"/>
      <c r="C31" s="96">
        <f>COUNTIF('高校男子'!$G$13:$I$52,B31)</f>
        <v>0</v>
      </c>
      <c r="D31" s="283"/>
      <c r="E31" s="214"/>
      <c r="F31" s="45">
        <f>COUNTIF('高校女子'!$G$13:$I$52,E31)</f>
        <v>0</v>
      </c>
      <c r="G31" s="41"/>
      <c r="H31" s="41"/>
    </row>
    <row r="32" spans="1:8" ht="21.75" customHeight="1" thickBot="1">
      <c r="A32" s="284"/>
      <c r="B32" s="215"/>
      <c r="C32" s="97">
        <f>COUNTIF('高校男子'!$G$13:$I$52,B32)</f>
        <v>0</v>
      </c>
      <c r="D32" s="284"/>
      <c r="E32" s="215"/>
      <c r="F32" s="62">
        <f>COUNTIF('高校女子'!$G$13:$I$52,E32)</f>
        <v>0</v>
      </c>
      <c r="G32" s="41"/>
      <c r="H32" s="41"/>
    </row>
    <row r="33" spans="1:8" ht="21.75" customHeight="1" thickBot="1">
      <c r="A33" s="90"/>
      <c r="B33" s="91"/>
      <c r="C33" s="92"/>
      <c r="D33" s="90"/>
      <c r="E33" s="93"/>
      <c r="F33" s="94"/>
      <c r="G33" s="41"/>
      <c r="H33" s="41"/>
    </row>
    <row r="34" spans="1:8" ht="18.75" customHeight="1">
      <c r="A34" s="279" t="s">
        <v>235</v>
      </c>
      <c r="B34" s="217" t="s">
        <v>384</v>
      </c>
      <c r="C34" s="179">
        <f>COUNTIF('男子リレー'!$C$3:$C$66,B34)</f>
        <v>0</v>
      </c>
      <c r="D34" s="279" t="s">
        <v>236</v>
      </c>
      <c r="E34" s="217" t="s">
        <v>384</v>
      </c>
      <c r="F34" s="180">
        <f>COUNTIF('女子リレー'!$C$3:$C$66,E34)</f>
        <v>0</v>
      </c>
      <c r="G34" s="41"/>
      <c r="H34" s="41"/>
    </row>
    <row r="35" spans="1:8" ht="18.75" customHeight="1" thickBot="1">
      <c r="A35" s="280"/>
      <c r="B35" s="218"/>
      <c r="C35" s="97">
        <f>COUNTIF('男子リレー'!$C$3:$C$66,B35)</f>
        <v>0</v>
      </c>
      <c r="D35" s="280"/>
      <c r="E35" s="218"/>
      <c r="F35" s="62">
        <f>COUNTIF('女子リレー'!$C$3:$C$66,E35)</f>
        <v>0</v>
      </c>
      <c r="G35" s="41"/>
      <c r="H35" s="41"/>
    </row>
    <row r="36" spans="1:8" ht="18.75" customHeight="1">
      <c r="A36" s="41"/>
      <c r="B36" s="41"/>
      <c r="C36" s="41"/>
      <c r="D36" s="41"/>
      <c r="E36" s="41"/>
      <c r="F36" s="41"/>
      <c r="G36" s="41"/>
      <c r="H36" s="41"/>
    </row>
    <row r="37" spans="1:8" ht="18.75" customHeight="1">
      <c r="A37" s="41"/>
      <c r="B37" s="41"/>
      <c r="C37" s="41"/>
      <c r="D37" s="41"/>
      <c r="E37" s="41"/>
      <c r="F37" s="41"/>
      <c r="G37" s="41"/>
      <c r="H37" s="41"/>
    </row>
    <row r="38" spans="1:8" ht="18.75" customHeight="1">
      <c r="A38" s="41"/>
      <c r="B38" s="41"/>
      <c r="C38" s="41"/>
      <c r="D38" s="41"/>
      <c r="E38" s="41"/>
      <c r="F38" s="41"/>
      <c r="G38" s="41"/>
      <c r="H38" s="41"/>
    </row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</sheetData>
  <sheetProtection sheet="1" selectLockedCells="1"/>
  <mergeCells count="7">
    <mergeCell ref="A34:A35"/>
    <mergeCell ref="D34:D35"/>
    <mergeCell ref="D2:F2"/>
    <mergeCell ref="A27:A32"/>
    <mergeCell ref="D27:D3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8"/>
  <sheetViews>
    <sheetView showGridLines="0" tabSelected="1" zoomScalePageLayoutView="0" workbookViewId="0" topLeftCell="A1">
      <pane ySplit="18" topLeftCell="A19" activePane="bottomLeft" state="frozen"/>
      <selection pane="topLeft" activeCell="A1" sqref="A1"/>
      <selection pane="bottomLeft" activeCell="D3" sqref="D3"/>
    </sheetView>
  </sheetViews>
  <sheetFormatPr defaultColWidth="8.875" defaultRowHeight="13.5"/>
  <cols>
    <col min="1" max="1" width="11.00390625" style="0" bestFit="1" customWidth="1"/>
    <col min="2" max="2" width="12.75390625" style="0" customWidth="1"/>
    <col min="3" max="3" width="11.125" style="0" customWidth="1"/>
    <col min="4" max="4" width="27.25390625" style="0" customWidth="1"/>
    <col min="5" max="5" width="7.00390625" style="0" customWidth="1"/>
    <col min="6" max="6" width="4.25390625" style="0" customWidth="1"/>
  </cols>
  <sheetData>
    <row r="1" spans="1:6" ht="27.75" customHeight="1">
      <c r="A1" s="241" t="s">
        <v>370</v>
      </c>
      <c r="B1" s="241"/>
      <c r="C1" s="241"/>
      <c r="D1" s="241"/>
      <c r="E1" s="241"/>
      <c r="F1" s="241"/>
    </row>
    <row r="2" spans="1:6" ht="23.25">
      <c r="A2" s="19"/>
      <c r="B2" s="19"/>
      <c r="C2" s="19"/>
      <c r="D2" s="19"/>
      <c r="E2" s="18"/>
      <c r="F2" s="18"/>
    </row>
    <row r="3" spans="2:4" ht="26.25" customHeight="1">
      <c r="B3" s="173" t="s">
        <v>376</v>
      </c>
      <c r="C3" s="172" t="s">
        <v>378</v>
      </c>
      <c r="D3" s="175"/>
    </row>
    <row r="4" spans="2:5" s="20" customFormat="1" ht="29.25" customHeight="1">
      <c r="B4" s="173" t="s">
        <v>376</v>
      </c>
      <c r="C4" s="172" t="s">
        <v>375</v>
      </c>
      <c r="D4" s="174"/>
      <c r="E4" s="89"/>
    </row>
    <row r="5" spans="1:5" s="20" customFormat="1" ht="11.25" customHeight="1">
      <c r="A5" s="22"/>
      <c r="B5" s="22"/>
      <c r="C5" s="21"/>
      <c r="D5" s="21"/>
      <c r="E5" s="21"/>
    </row>
    <row r="7" spans="1:4" ht="18.75">
      <c r="A7" s="242" t="s">
        <v>371</v>
      </c>
      <c r="B7" s="242"/>
      <c r="C7" s="176" t="s">
        <v>373</v>
      </c>
      <c r="D7" s="175"/>
    </row>
    <row r="8" spans="1:4" ht="24.75" customHeight="1">
      <c r="A8" s="177"/>
      <c r="B8" s="177"/>
      <c r="C8" s="176" t="s">
        <v>372</v>
      </c>
      <c r="D8" s="175"/>
    </row>
  </sheetData>
  <sheetProtection sheet="1" selectLockedCells="1"/>
  <mergeCells count="2">
    <mergeCell ref="A1:F1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Q58"/>
  <sheetViews>
    <sheetView showGridLines="0" zoomScalePageLayoutView="0" workbookViewId="0" topLeftCell="A1">
      <pane xSplit="6" ySplit="12" topLeftCell="G13" activePane="bottomRight" state="frozen"/>
      <selection pane="topLeft" activeCell="D50" sqref="D50"/>
      <selection pane="topRight" activeCell="D50" sqref="D50"/>
      <selection pane="bottomLeft" activeCell="D50" sqref="D50"/>
      <selection pane="bottomRight" activeCell="C26" sqref="C26"/>
    </sheetView>
  </sheetViews>
  <sheetFormatPr defaultColWidth="9.00390625" defaultRowHeight="13.5"/>
  <cols>
    <col min="1" max="1" width="5.50390625" style="1" customWidth="1"/>
    <col min="2" max="2" width="7.125" style="1" customWidth="1"/>
    <col min="3" max="3" width="15.75390625" style="1" customWidth="1"/>
    <col min="4" max="4" width="11.875" style="1" customWidth="1"/>
    <col min="5" max="5" width="9.00390625" style="2" customWidth="1"/>
    <col min="6" max="6" width="4.00390625" style="24" customWidth="1"/>
    <col min="7" max="7" width="10.25390625" style="1" customWidth="1"/>
    <col min="8" max="8" width="8.25390625" style="2" customWidth="1"/>
    <col min="9" max="9" width="10.25390625" style="2" customWidth="1"/>
    <col min="10" max="10" width="8.25390625" style="50" customWidth="1"/>
    <col min="11" max="12" width="4.50390625" style="2" customWidth="1"/>
    <col min="13" max="13" width="5.375" style="2" customWidth="1"/>
    <col min="14" max="14" width="9.0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52" width="8.875" style="2" customWidth="1"/>
    <col min="53" max="53" width="46.625" style="2" customWidth="1"/>
    <col min="54" max="16384" width="9.00390625" style="2" customWidth="1"/>
  </cols>
  <sheetData>
    <row r="1" spans="1:12" ht="26.25" customHeight="1" thickBot="1">
      <c r="A1" s="256" t="s">
        <v>331</v>
      </c>
      <c r="B1" s="257"/>
      <c r="C1" s="258"/>
      <c r="D1" s="259"/>
      <c r="E1" s="260"/>
      <c r="F1" s="58"/>
      <c r="G1" s="261" t="s">
        <v>391</v>
      </c>
      <c r="H1" s="261"/>
      <c r="I1" s="261"/>
      <c r="K1" s="84"/>
      <c r="L1" s="84"/>
    </row>
    <row r="2" spans="1:9" ht="15.75" customHeight="1" thickBot="1">
      <c r="A2" s="59"/>
      <c r="B2" s="59"/>
      <c r="C2" s="253" t="str">
        <f>IF(C1="","大会名が未入力です。","")</f>
        <v>大会名が未入力です。</v>
      </c>
      <c r="D2" s="253"/>
      <c r="E2" s="253"/>
      <c r="F2" s="80"/>
      <c r="G2" s="59"/>
      <c r="H2" s="61"/>
      <c r="I2" s="85"/>
    </row>
    <row r="3" spans="1:12" ht="20.25" customHeight="1" thickBot="1">
      <c r="A3" s="247" t="s">
        <v>376</v>
      </c>
      <c r="B3" s="248"/>
      <c r="C3" s="251">
        <f>IF('申込必要事項'!D4="","",'申込必要事項'!D4)</f>
      </c>
      <c r="D3" s="252"/>
      <c r="E3" s="181"/>
      <c r="F3" s="182" t="s">
        <v>374</v>
      </c>
      <c r="G3" s="254">
        <f>IF('申込必要事項'!D7="","",'申込必要事項'!D7)</f>
      </c>
      <c r="H3" s="254"/>
      <c r="I3" s="255">
        <f>IF('申込必要事項'!D8="","",'申込必要事項'!D8)</f>
      </c>
      <c r="J3" s="255"/>
      <c r="K3" s="255"/>
      <c r="L3" s="255"/>
    </row>
    <row r="4" spans="1:12" ht="6" customHeight="1" thickBot="1">
      <c r="A4" s="98"/>
      <c r="B4" s="98"/>
      <c r="C4" s="99"/>
      <c r="D4" s="80"/>
      <c r="E4" s="80"/>
      <c r="F4" s="80"/>
      <c r="G4" s="59"/>
      <c r="H4" s="61"/>
      <c r="I4" s="61"/>
      <c r="J4" s="100"/>
      <c r="K4" s="100"/>
      <c r="L4" s="100"/>
    </row>
    <row r="5" spans="1:12" ht="13.5" customHeight="1">
      <c r="A5" s="98"/>
      <c r="B5" s="98"/>
      <c r="C5" s="77" t="s">
        <v>340</v>
      </c>
      <c r="D5" s="145" t="s">
        <v>341</v>
      </c>
      <c r="E5" s="146">
        <f>COUNTIF($Q$13:$Q$52,1)</f>
        <v>0</v>
      </c>
      <c r="F5" s="147" t="s">
        <v>343</v>
      </c>
      <c r="G5" s="147" t="s">
        <v>348</v>
      </c>
      <c r="H5" s="223"/>
      <c r="I5" s="148" t="s">
        <v>345</v>
      </c>
      <c r="J5" s="149">
        <f>IF(E5="","",E5*H5)</f>
        <v>0</v>
      </c>
      <c r="K5" s="150" t="s">
        <v>347</v>
      </c>
      <c r="L5" s="100"/>
    </row>
    <row r="6" spans="1:12" ht="13.5" customHeight="1">
      <c r="A6" s="98"/>
      <c r="B6" s="98"/>
      <c r="D6" s="151" t="s">
        <v>342</v>
      </c>
      <c r="E6" s="152">
        <f>COUNTIF($Q$13:$Q$52,2)</f>
        <v>0</v>
      </c>
      <c r="F6" s="153" t="s">
        <v>343</v>
      </c>
      <c r="G6" s="153" t="s">
        <v>348</v>
      </c>
      <c r="H6" s="224"/>
      <c r="I6" s="154" t="s">
        <v>345</v>
      </c>
      <c r="J6" s="155">
        <f>IF(E6="","",E6*H6)</f>
        <v>0</v>
      </c>
      <c r="K6" s="156" t="s">
        <v>347</v>
      </c>
      <c r="L6" s="100"/>
    </row>
    <row r="7" spans="1:12" ht="13.5" customHeight="1" thickBot="1">
      <c r="A7" s="98"/>
      <c r="B7" s="98"/>
      <c r="D7" s="157" t="s">
        <v>333</v>
      </c>
      <c r="E7" s="104"/>
      <c r="F7" s="158" t="s">
        <v>349</v>
      </c>
      <c r="G7" s="158" t="s">
        <v>344</v>
      </c>
      <c r="H7" s="225"/>
      <c r="I7" s="159" t="s">
        <v>345</v>
      </c>
      <c r="J7" s="160">
        <f>IF(E7="","",E7*H7)</f>
      </c>
      <c r="K7" s="161" t="s">
        <v>347</v>
      </c>
      <c r="L7" s="100"/>
    </row>
    <row r="8" spans="1:12" ht="13.5" customHeight="1" thickBot="1">
      <c r="A8" s="98"/>
      <c r="B8" s="98"/>
      <c r="D8" s="246" t="s">
        <v>353</v>
      </c>
      <c r="E8" s="246"/>
      <c r="F8" s="77"/>
      <c r="G8" s="76"/>
      <c r="H8" s="244" t="s">
        <v>346</v>
      </c>
      <c r="I8" s="245"/>
      <c r="J8" s="164">
        <f>SUM(J5:J7)</f>
        <v>0</v>
      </c>
      <c r="K8" s="162" t="s">
        <v>347</v>
      </c>
      <c r="L8" s="100"/>
    </row>
    <row r="9" spans="1:12" ht="7.5" customHeight="1">
      <c r="A9" s="98"/>
      <c r="B9" s="98"/>
      <c r="C9" s="99"/>
      <c r="D9" s="80"/>
      <c r="E9" s="80"/>
      <c r="F9" s="80"/>
      <c r="G9" s="59"/>
      <c r="H9" s="61"/>
      <c r="I9" s="61"/>
      <c r="J9" s="100"/>
      <c r="K9" s="100"/>
      <c r="L9" s="100"/>
    </row>
    <row r="10" spans="1:12" ht="15.75" customHeight="1">
      <c r="A10" s="59"/>
      <c r="B10" s="59"/>
      <c r="C10" s="59"/>
      <c r="D10" s="59"/>
      <c r="E10" s="61"/>
      <c r="F10" s="60"/>
      <c r="G10" s="249" t="s">
        <v>314</v>
      </c>
      <c r="H10" s="249"/>
      <c r="I10" s="250" t="s">
        <v>315</v>
      </c>
      <c r="J10" s="250"/>
      <c r="K10" s="243" t="s">
        <v>333</v>
      </c>
      <c r="L10" s="243"/>
    </row>
    <row r="11" spans="1:17" s="27" customFormat="1" ht="15.75" customHeight="1">
      <c r="A11" s="87" t="s">
        <v>197</v>
      </c>
      <c r="B11" s="87" t="s">
        <v>329</v>
      </c>
      <c r="C11" s="87" t="s">
        <v>330</v>
      </c>
      <c r="D11" s="87" t="s">
        <v>304</v>
      </c>
      <c r="E11" s="88" t="s">
        <v>316</v>
      </c>
      <c r="F11" s="87" t="s">
        <v>199</v>
      </c>
      <c r="G11" s="105" t="s">
        <v>227</v>
      </c>
      <c r="H11" s="106" t="s">
        <v>321</v>
      </c>
      <c r="I11" s="107" t="s">
        <v>227</v>
      </c>
      <c r="J11" s="108" t="s">
        <v>321</v>
      </c>
      <c r="K11" s="109" t="s">
        <v>311</v>
      </c>
      <c r="L11" s="109" t="s">
        <v>312</v>
      </c>
      <c r="M11" s="2"/>
      <c r="Q11" s="2"/>
    </row>
    <row r="12" spans="1:17" s="5" customFormat="1" ht="15.75" customHeight="1">
      <c r="A12" s="110" t="s">
        <v>224</v>
      </c>
      <c r="B12" s="82">
        <v>500</v>
      </c>
      <c r="C12" s="40" t="s">
        <v>300</v>
      </c>
      <c r="D12" s="40" t="s">
        <v>305</v>
      </c>
      <c r="E12" s="40" t="s">
        <v>387</v>
      </c>
      <c r="F12" s="111"/>
      <c r="G12" s="40" t="s">
        <v>303</v>
      </c>
      <c r="H12" s="112" t="s">
        <v>306</v>
      </c>
      <c r="I12" s="40"/>
      <c r="J12" s="112"/>
      <c r="K12" s="113" t="s">
        <v>334</v>
      </c>
      <c r="L12" s="113"/>
      <c r="M12" s="2"/>
      <c r="Q12" s="2"/>
    </row>
    <row r="13" spans="1:17" s="5" customFormat="1" ht="17.25" customHeight="1">
      <c r="A13" s="46">
        <v>1</v>
      </c>
      <c r="B13" s="39"/>
      <c r="C13" s="39"/>
      <c r="D13" s="39"/>
      <c r="E13" s="163">
        <f aca="true" t="shared" si="0" ref="E13:E52">IF($C$3="","",$C$3)</f>
      </c>
      <c r="F13" s="114"/>
      <c r="G13" s="115"/>
      <c r="H13" s="116"/>
      <c r="I13" s="115"/>
      <c r="J13" s="117"/>
      <c r="K13" s="114"/>
      <c r="L13" s="114"/>
      <c r="M13" s="2"/>
      <c r="O13" s="5" t="str">
        <f>IF('参加人数'!B5="","",'参加人数'!B5)</f>
        <v>100m</v>
      </c>
      <c r="Q13" s="2">
        <f aca="true" t="shared" si="1" ref="Q13:Q52">COUNTA(G13,I13)</f>
        <v>0</v>
      </c>
    </row>
    <row r="14" spans="1:17" s="5" customFormat="1" ht="17.25" customHeight="1">
      <c r="A14" s="46">
        <v>2</v>
      </c>
      <c r="B14" s="39"/>
      <c r="C14" s="39"/>
      <c r="D14" s="39"/>
      <c r="E14" s="163">
        <f t="shared" si="0"/>
      </c>
      <c r="F14" s="114"/>
      <c r="G14" s="115"/>
      <c r="H14" s="116"/>
      <c r="I14" s="115"/>
      <c r="J14" s="117"/>
      <c r="K14" s="114"/>
      <c r="L14" s="114"/>
      <c r="M14" s="74"/>
      <c r="O14" s="5" t="str">
        <f>IF('参加人数'!B6="","",'参加人数'!B6)</f>
        <v>200m</v>
      </c>
      <c r="Q14" s="2">
        <f t="shared" si="1"/>
        <v>0</v>
      </c>
    </row>
    <row r="15" spans="1:17" s="5" customFormat="1" ht="17.25" customHeight="1">
      <c r="A15" s="46">
        <v>3</v>
      </c>
      <c r="B15" s="39"/>
      <c r="C15" s="39"/>
      <c r="D15" s="39"/>
      <c r="E15" s="163">
        <f t="shared" si="0"/>
      </c>
      <c r="F15" s="114"/>
      <c r="G15" s="115"/>
      <c r="H15" s="116"/>
      <c r="I15" s="115"/>
      <c r="J15" s="117"/>
      <c r="K15" s="114"/>
      <c r="L15" s="114"/>
      <c r="M15" s="74"/>
      <c r="O15" s="5" t="str">
        <f>IF('参加人数'!B7="","",'参加人数'!B7)</f>
        <v>400m</v>
      </c>
      <c r="Q15" s="2">
        <f t="shared" si="1"/>
        <v>0</v>
      </c>
    </row>
    <row r="16" spans="1:17" s="5" customFormat="1" ht="17.25" customHeight="1">
      <c r="A16" s="46">
        <v>4</v>
      </c>
      <c r="B16" s="39"/>
      <c r="C16" s="39"/>
      <c r="D16" s="39"/>
      <c r="E16" s="163">
        <f t="shared" si="0"/>
      </c>
      <c r="F16" s="114"/>
      <c r="G16" s="115"/>
      <c r="H16" s="116"/>
      <c r="I16" s="115"/>
      <c r="J16" s="117"/>
      <c r="K16" s="114"/>
      <c r="L16" s="114"/>
      <c r="M16" s="74"/>
      <c r="O16" s="5" t="str">
        <f>IF('参加人数'!B8="","",'参加人数'!B8)</f>
        <v>800m</v>
      </c>
      <c r="Q16" s="2">
        <f t="shared" si="1"/>
        <v>0</v>
      </c>
    </row>
    <row r="17" spans="1:17" s="5" customFormat="1" ht="17.25" customHeight="1">
      <c r="A17" s="46">
        <v>5</v>
      </c>
      <c r="B17" s="39"/>
      <c r="C17" s="39"/>
      <c r="D17" s="39"/>
      <c r="E17" s="163">
        <f t="shared" si="0"/>
      </c>
      <c r="F17" s="114"/>
      <c r="G17" s="115"/>
      <c r="H17" s="116"/>
      <c r="I17" s="115"/>
      <c r="J17" s="117"/>
      <c r="K17" s="114"/>
      <c r="L17" s="114"/>
      <c r="M17" s="74"/>
      <c r="O17" s="5" t="str">
        <f>IF('参加人数'!B9="","",'参加人数'!B9)</f>
        <v>1500m</v>
      </c>
      <c r="Q17" s="2">
        <f t="shared" si="1"/>
        <v>0</v>
      </c>
    </row>
    <row r="18" spans="1:17" s="5" customFormat="1" ht="17.25" customHeight="1">
      <c r="A18" s="46">
        <v>6</v>
      </c>
      <c r="B18" s="39"/>
      <c r="C18" s="39"/>
      <c r="D18" s="39"/>
      <c r="E18" s="163">
        <f t="shared" si="0"/>
      </c>
      <c r="F18" s="114"/>
      <c r="G18" s="115"/>
      <c r="H18" s="116"/>
      <c r="I18" s="115"/>
      <c r="J18" s="117"/>
      <c r="K18" s="114"/>
      <c r="L18" s="114"/>
      <c r="M18" s="74"/>
      <c r="O18" s="5" t="str">
        <f>IF('参加人数'!B10="","",'参加人数'!B10)</f>
        <v>5000m</v>
      </c>
      <c r="Q18" s="2">
        <f t="shared" si="1"/>
        <v>0</v>
      </c>
    </row>
    <row r="19" spans="1:17" s="5" customFormat="1" ht="17.25" customHeight="1">
      <c r="A19" s="46">
        <v>7</v>
      </c>
      <c r="B19" s="39"/>
      <c r="C19" s="39"/>
      <c r="D19" s="39"/>
      <c r="E19" s="163">
        <f t="shared" si="0"/>
      </c>
      <c r="F19" s="114"/>
      <c r="G19" s="115"/>
      <c r="H19" s="116"/>
      <c r="I19" s="115"/>
      <c r="J19" s="117"/>
      <c r="K19" s="114"/>
      <c r="L19" s="114"/>
      <c r="M19" s="74"/>
      <c r="O19" s="5" t="str">
        <f>IF('参加人数'!B11="","",'参加人数'!B11)</f>
        <v>110mH</v>
      </c>
      <c r="Q19" s="2">
        <f t="shared" si="1"/>
        <v>0</v>
      </c>
    </row>
    <row r="20" spans="1:17" s="5" customFormat="1" ht="17.25" customHeight="1">
      <c r="A20" s="46">
        <v>8</v>
      </c>
      <c r="B20" s="39"/>
      <c r="C20" s="39"/>
      <c r="D20" s="39"/>
      <c r="E20" s="163">
        <f t="shared" si="0"/>
      </c>
      <c r="F20" s="114"/>
      <c r="G20" s="115"/>
      <c r="H20" s="116"/>
      <c r="I20" s="115"/>
      <c r="J20" s="117"/>
      <c r="K20" s="114"/>
      <c r="L20" s="114"/>
      <c r="M20" s="74"/>
      <c r="O20" s="5" t="str">
        <f>IF('参加人数'!B12="","",'参加人数'!B12)</f>
        <v>400mH</v>
      </c>
      <c r="Q20" s="2">
        <f t="shared" si="1"/>
        <v>0</v>
      </c>
    </row>
    <row r="21" spans="1:17" s="5" customFormat="1" ht="17.25" customHeight="1">
      <c r="A21" s="46">
        <v>9</v>
      </c>
      <c r="B21" s="39"/>
      <c r="C21" s="39"/>
      <c r="D21" s="39"/>
      <c r="E21" s="163">
        <f t="shared" si="0"/>
      </c>
      <c r="F21" s="114"/>
      <c r="G21" s="115"/>
      <c r="H21" s="116"/>
      <c r="I21" s="115"/>
      <c r="J21" s="117"/>
      <c r="K21" s="114"/>
      <c r="L21" s="114"/>
      <c r="M21" s="74"/>
      <c r="O21" s="5" t="str">
        <f>IF('参加人数'!B13="","",'参加人数'!B13)</f>
        <v>5000mW</v>
      </c>
      <c r="Q21" s="2">
        <f t="shared" si="1"/>
        <v>0</v>
      </c>
    </row>
    <row r="22" spans="1:17" s="5" customFormat="1" ht="17.25" customHeight="1">
      <c r="A22" s="46">
        <v>10</v>
      </c>
      <c r="B22" s="39"/>
      <c r="C22" s="39"/>
      <c r="D22" s="39"/>
      <c r="E22" s="163">
        <f t="shared" si="0"/>
      </c>
      <c r="F22" s="114"/>
      <c r="G22" s="115"/>
      <c r="H22" s="116"/>
      <c r="I22" s="115"/>
      <c r="J22" s="117"/>
      <c r="K22" s="114"/>
      <c r="L22" s="114"/>
      <c r="M22" s="74"/>
      <c r="O22" s="5" t="str">
        <f>IF('参加人数'!B14="","",'参加人数'!B14)</f>
        <v>走高跳</v>
      </c>
      <c r="Q22" s="2">
        <f t="shared" si="1"/>
        <v>0</v>
      </c>
    </row>
    <row r="23" spans="1:17" s="5" customFormat="1" ht="17.25" customHeight="1">
      <c r="A23" s="46">
        <v>11</v>
      </c>
      <c r="B23" s="39"/>
      <c r="C23" s="39"/>
      <c r="D23" s="39"/>
      <c r="E23" s="163">
        <f t="shared" si="0"/>
      </c>
      <c r="F23" s="114"/>
      <c r="G23" s="115"/>
      <c r="H23" s="116"/>
      <c r="I23" s="115"/>
      <c r="J23" s="117"/>
      <c r="K23" s="114"/>
      <c r="L23" s="114"/>
      <c r="M23" s="74"/>
      <c r="O23" s="5" t="str">
        <f>IF('参加人数'!B15="","",'参加人数'!B15)</f>
        <v>棒高跳</v>
      </c>
      <c r="Q23" s="2">
        <f t="shared" si="1"/>
        <v>0</v>
      </c>
    </row>
    <row r="24" spans="1:17" s="5" customFormat="1" ht="17.25" customHeight="1">
      <c r="A24" s="46">
        <v>12</v>
      </c>
      <c r="B24" s="39"/>
      <c r="C24" s="39"/>
      <c r="D24" s="39"/>
      <c r="E24" s="163">
        <f t="shared" si="0"/>
      </c>
      <c r="F24" s="114"/>
      <c r="G24" s="115"/>
      <c r="H24" s="116"/>
      <c r="I24" s="115"/>
      <c r="J24" s="117"/>
      <c r="K24" s="114"/>
      <c r="L24" s="114"/>
      <c r="M24" s="74"/>
      <c r="O24" s="5" t="str">
        <f>IF('参加人数'!B16="","",'参加人数'!B16)</f>
        <v>走幅跳</v>
      </c>
      <c r="Q24" s="2">
        <f t="shared" si="1"/>
        <v>0</v>
      </c>
    </row>
    <row r="25" spans="1:17" s="5" customFormat="1" ht="17.25" customHeight="1">
      <c r="A25" s="46">
        <v>13</v>
      </c>
      <c r="B25" s="39"/>
      <c r="C25" s="39"/>
      <c r="D25" s="39"/>
      <c r="E25" s="163">
        <f t="shared" si="0"/>
      </c>
      <c r="F25" s="114"/>
      <c r="G25" s="115"/>
      <c r="H25" s="116"/>
      <c r="I25" s="115"/>
      <c r="J25" s="117"/>
      <c r="K25" s="114"/>
      <c r="L25" s="114"/>
      <c r="M25" s="74"/>
      <c r="O25" s="5" t="str">
        <f>IF('参加人数'!B17="","",'参加人数'!B17)</f>
        <v>三段跳</v>
      </c>
      <c r="Q25" s="2">
        <f t="shared" si="1"/>
        <v>0</v>
      </c>
    </row>
    <row r="26" spans="1:17" s="5" customFormat="1" ht="17.25" customHeight="1">
      <c r="A26" s="46">
        <v>14</v>
      </c>
      <c r="B26" s="39"/>
      <c r="C26" s="39"/>
      <c r="D26" s="39"/>
      <c r="E26" s="163">
        <f t="shared" si="0"/>
      </c>
      <c r="F26" s="114"/>
      <c r="G26" s="115"/>
      <c r="H26" s="116"/>
      <c r="I26" s="115"/>
      <c r="J26" s="117"/>
      <c r="K26" s="114"/>
      <c r="L26" s="114"/>
      <c r="M26" s="74"/>
      <c r="O26" s="5" t="str">
        <f>IF('参加人数'!B18="","",'参加人数'!B18)</f>
        <v>砲丸投⑦</v>
      </c>
      <c r="Q26" s="2">
        <f t="shared" si="1"/>
        <v>0</v>
      </c>
    </row>
    <row r="27" spans="1:17" s="5" customFormat="1" ht="17.25" customHeight="1">
      <c r="A27" s="46">
        <v>15</v>
      </c>
      <c r="B27" s="39"/>
      <c r="C27" s="39"/>
      <c r="D27" s="39"/>
      <c r="E27" s="163">
        <f t="shared" si="0"/>
      </c>
      <c r="F27" s="114"/>
      <c r="G27" s="115"/>
      <c r="H27" s="116"/>
      <c r="I27" s="115"/>
      <c r="J27" s="117"/>
      <c r="K27" s="114"/>
      <c r="L27" s="114"/>
      <c r="M27" s="74"/>
      <c r="O27" s="5" t="str">
        <f>IF('参加人数'!B19="","",'参加人数'!B19)</f>
        <v>砲丸投⑥</v>
      </c>
      <c r="Q27" s="2">
        <f t="shared" si="1"/>
        <v>0</v>
      </c>
    </row>
    <row r="28" spans="1:17" s="5" customFormat="1" ht="17.25" customHeight="1">
      <c r="A28" s="46">
        <v>16</v>
      </c>
      <c r="B28" s="39"/>
      <c r="C28" s="39"/>
      <c r="D28" s="39"/>
      <c r="E28" s="163">
        <f t="shared" si="0"/>
      </c>
      <c r="F28" s="114"/>
      <c r="G28" s="115"/>
      <c r="H28" s="116"/>
      <c r="I28" s="115"/>
      <c r="J28" s="117"/>
      <c r="K28" s="114"/>
      <c r="L28" s="114"/>
      <c r="M28" s="74"/>
      <c r="O28" s="5" t="str">
        <f>IF('参加人数'!B20="","",'参加人数'!B20)</f>
        <v>円盤投②</v>
      </c>
      <c r="Q28" s="2">
        <f t="shared" si="1"/>
        <v>0</v>
      </c>
    </row>
    <row r="29" spans="1:17" s="5" customFormat="1" ht="17.25" customHeight="1">
      <c r="A29" s="46">
        <v>17</v>
      </c>
      <c r="B29" s="39"/>
      <c r="C29" s="39"/>
      <c r="D29" s="39"/>
      <c r="E29" s="163">
        <f t="shared" si="0"/>
      </c>
      <c r="F29" s="114"/>
      <c r="G29" s="115"/>
      <c r="H29" s="116"/>
      <c r="I29" s="115"/>
      <c r="J29" s="117"/>
      <c r="K29" s="114"/>
      <c r="L29" s="114"/>
      <c r="M29" s="74"/>
      <c r="O29" s="5" t="str">
        <f>IF('参加人数'!B21="","",'参加人数'!B21)</f>
        <v>円盤投1.75</v>
      </c>
      <c r="Q29" s="2">
        <f t="shared" si="1"/>
        <v>0</v>
      </c>
    </row>
    <row r="30" spans="1:17" s="5" customFormat="1" ht="17.25" customHeight="1">
      <c r="A30" s="46">
        <v>18</v>
      </c>
      <c r="B30" s="39"/>
      <c r="C30" s="39"/>
      <c r="D30" s="39"/>
      <c r="E30" s="163">
        <f t="shared" si="0"/>
      </c>
      <c r="F30" s="114"/>
      <c r="G30" s="115"/>
      <c r="H30" s="116"/>
      <c r="I30" s="115"/>
      <c r="J30" s="117"/>
      <c r="K30" s="114"/>
      <c r="L30" s="114"/>
      <c r="M30" s="74"/>
      <c r="O30" s="5" t="str">
        <f>IF('参加人数'!B22="","",'参加人数'!B22)</f>
        <v>ハンマー投⑦</v>
      </c>
      <c r="Q30" s="2">
        <f t="shared" si="1"/>
        <v>0</v>
      </c>
    </row>
    <row r="31" spans="1:17" s="5" customFormat="1" ht="17.25" customHeight="1">
      <c r="A31" s="46">
        <v>19</v>
      </c>
      <c r="B31" s="39"/>
      <c r="C31" s="39"/>
      <c r="D31" s="39"/>
      <c r="E31" s="163">
        <f t="shared" si="0"/>
      </c>
      <c r="F31" s="114"/>
      <c r="G31" s="115"/>
      <c r="H31" s="116"/>
      <c r="I31" s="115"/>
      <c r="J31" s="117"/>
      <c r="K31" s="114"/>
      <c r="L31" s="114"/>
      <c r="M31" s="74"/>
      <c r="O31" s="5" t="str">
        <f>IF('参加人数'!B23="","",'参加人数'!B23)</f>
        <v>ハンマー投⑥</v>
      </c>
      <c r="Q31" s="2">
        <f t="shared" si="1"/>
        <v>0</v>
      </c>
    </row>
    <row r="32" spans="1:17" s="5" customFormat="1" ht="17.25" customHeight="1">
      <c r="A32" s="46">
        <v>20</v>
      </c>
      <c r="B32" s="39"/>
      <c r="C32" s="39"/>
      <c r="D32" s="39"/>
      <c r="E32" s="163">
        <f t="shared" si="0"/>
      </c>
      <c r="F32" s="114"/>
      <c r="G32" s="115"/>
      <c r="H32" s="116"/>
      <c r="I32" s="115"/>
      <c r="J32" s="117"/>
      <c r="K32" s="114"/>
      <c r="L32" s="114"/>
      <c r="M32" s="74"/>
      <c r="O32" s="5" t="str">
        <f>IF('参加人数'!B24="","",'参加人数'!B24)</f>
        <v>やり投</v>
      </c>
      <c r="Q32" s="2">
        <f t="shared" si="1"/>
        <v>0</v>
      </c>
    </row>
    <row r="33" spans="1:17" s="5" customFormat="1" ht="17.25" customHeight="1">
      <c r="A33" s="46">
        <v>21</v>
      </c>
      <c r="B33" s="39"/>
      <c r="C33" s="39"/>
      <c r="D33" s="39"/>
      <c r="E33" s="163">
        <f t="shared" si="0"/>
      </c>
      <c r="F33" s="114"/>
      <c r="G33" s="115"/>
      <c r="H33" s="116"/>
      <c r="I33" s="115"/>
      <c r="J33" s="117"/>
      <c r="K33" s="114"/>
      <c r="L33" s="114"/>
      <c r="M33" s="74"/>
      <c r="O33" s="5">
        <f>IF('参加人数'!B25="","",'参加人数'!B25)</f>
      </c>
      <c r="Q33" s="2">
        <f t="shared" si="1"/>
        <v>0</v>
      </c>
    </row>
    <row r="34" spans="1:17" s="5" customFormat="1" ht="17.25" customHeight="1">
      <c r="A34" s="46">
        <v>22</v>
      </c>
      <c r="B34" s="39"/>
      <c r="C34" s="39"/>
      <c r="D34" s="39"/>
      <c r="E34" s="163">
        <f t="shared" si="0"/>
      </c>
      <c r="F34" s="114"/>
      <c r="G34" s="115"/>
      <c r="H34" s="116"/>
      <c r="I34" s="115"/>
      <c r="J34" s="117"/>
      <c r="K34" s="114"/>
      <c r="L34" s="114"/>
      <c r="M34" s="74"/>
      <c r="O34" s="5">
        <f>IF('参加人数'!B26="","",'参加人数'!B26)</f>
      </c>
      <c r="Q34" s="2">
        <f t="shared" si="1"/>
        <v>0</v>
      </c>
    </row>
    <row r="35" spans="1:17" s="5" customFormat="1" ht="17.25" customHeight="1">
      <c r="A35" s="46">
        <v>23</v>
      </c>
      <c r="B35" s="39"/>
      <c r="C35" s="39"/>
      <c r="D35" s="39"/>
      <c r="E35" s="163">
        <f t="shared" si="0"/>
      </c>
      <c r="F35" s="114"/>
      <c r="G35" s="115"/>
      <c r="H35" s="116"/>
      <c r="I35" s="115"/>
      <c r="J35" s="117"/>
      <c r="K35" s="114"/>
      <c r="L35" s="114"/>
      <c r="M35" s="74"/>
      <c r="O35" s="5">
        <f>IF('参加人数'!B27="","",'参加人数'!B27)</f>
      </c>
      <c r="Q35" s="2">
        <f t="shared" si="1"/>
        <v>0</v>
      </c>
    </row>
    <row r="36" spans="1:17" s="5" customFormat="1" ht="17.25" customHeight="1">
      <c r="A36" s="46">
        <v>24</v>
      </c>
      <c r="B36" s="39"/>
      <c r="C36" s="39"/>
      <c r="D36" s="39"/>
      <c r="E36" s="163">
        <f t="shared" si="0"/>
      </c>
      <c r="F36" s="114"/>
      <c r="G36" s="115"/>
      <c r="H36" s="116"/>
      <c r="I36" s="115"/>
      <c r="J36" s="117"/>
      <c r="K36" s="114"/>
      <c r="L36" s="114"/>
      <c r="M36" s="74"/>
      <c r="O36" s="5">
        <f>IF('参加人数'!B28="","",'参加人数'!B28)</f>
      </c>
      <c r="Q36" s="2">
        <f t="shared" si="1"/>
        <v>0</v>
      </c>
    </row>
    <row r="37" spans="1:17" s="5" customFormat="1" ht="17.25" customHeight="1">
      <c r="A37" s="46">
        <v>25</v>
      </c>
      <c r="B37" s="39"/>
      <c r="C37" s="39"/>
      <c r="D37" s="39"/>
      <c r="E37" s="163">
        <f t="shared" si="0"/>
      </c>
      <c r="F37" s="114"/>
      <c r="G37" s="115"/>
      <c r="H37" s="116"/>
      <c r="I37" s="115"/>
      <c r="J37" s="117"/>
      <c r="K37" s="114"/>
      <c r="L37" s="114"/>
      <c r="M37" s="74"/>
      <c r="O37" s="5">
        <f>IF('参加人数'!B29="","",'参加人数'!B29)</f>
      </c>
      <c r="Q37" s="2">
        <f t="shared" si="1"/>
        <v>0</v>
      </c>
    </row>
    <row r="38" spans="1:17" s="5" customFormat="1" ht="17.25" customHeight="1">
      <c r="A38" s="46">
        <v>26</v>
      </c>
      <c r="B38" s="39"/>
      <c r="C38" s="39"/>
      <c r="D38" s="39"/>
      <c r="E38" s="163">
        <f t="shared" si="0"/>
      </c>
      <c r="F38" s="114"/>
      <c r="G38" s="115"/>
      <c r="H38" s="116"/>
      <c r="I38" s="115"/>
      <c r="J38" s="117"/>
      <c r="K38" s="114"/>
      <c r="L38" s="114"/>
      <c r="M38" s="74"/>
      <c r="O38" s="5">
        <f>IF('参加人数'!B30="","",'参加人数'!B30)</f>
      </c>
      <c r="Q38" s="2">
        <f t="shared" si="1"/>
        <v>0</v>
      </c>
    </row>
    <row r="39" spans="1:17" s="5" customFormat="1" ht="17.25" customHeight="1">
      <c r="A39" s="46">
        <v>27</v>
      </c>
      <c r="B39" s="39"/>
      <c r="C39" s="39"/>
      <c r="D39" s="39"/>
      <c r="E39" s="163">
        <f t="shared" si="0"/>
      </c>
      <c r="F39" s="114"/>
      <c r="G39" s="115"/>
      <c r="H39" s="116"/>
      <c r="I39" s="115"/>
      <c r="J39" s="117"/>
      <c r="K39" s="114"/>
      <c r="L39" s="114"/>
      <c r="M39" s="74"/>
      <c r="O39" s="5">
        <f>IF('参加人数'!B31="","",'参加人数'!B31)</f>
      </c>
      <c r="Q39" s="2">
        <f t="shared" si="1"/>
        <v>0</v>
      </c>
    </row>
    <row r="40" spans="1:17" s="5" customFormat="1" ht="17.25" customHeight="1">
      <c r="A40" s="46">
        <v>28</v>
      </c>
      <c r="B40" s="39"/>
      <c r="C40" s="39"/>
      <c r="D40" s="39"/>
      <c r="E40" s="163">
        <f t="shared" si="0"/>
      </c>
      <c r="F40" s="114"/>
      <c r="G40" s="115"/>
      <c r="H40" s="116"/>
      <c r="I40" s="115"/>
      <c r="J40" s="117"/>
      <c r="K40" s="114"/>
      <c r="L40" s="114"/>
      <c r="M40" s="74"/>
      <c r="O40" s="5">
        <f>IF('参加人数'!B32="","",'参加人数'!B32)</f>
      </c>
      <c r="Q40" s="2">
        <f t="shared" si="1"/>
        <v>0</v>
      </c>
    </row>
    <row r="41" spans="1:17" s="5" customFormat="1" ht="17.25" customHeight="1">
      <c r="A41" s="46">
        <v>29</v>
      </c>
      <c r="B41" s="39"/>
      <c r="C41" s="39"/>
      <c r="D41" s="39"/>
      <c r="E41" s="163">
        <f t="shared" si="0"/>
      </c>
      <c r="F41" s="114"/>
      <c r="G41" s="115"/>
      <c r="H41" s="116"/>
      <c r="I41" s="115"/>
      <c r="J41" s="117"/>
      <c r="K41" s="114"/>
      <c r="L41" s="114"/>
      <c r="M41" s="74"/>
      <c r="Q41" s="2">
        <f t="shared" si="1"/>
        <v>0</v>
      </c>
    </row>
    <row r="42" spans="1:17" s="5" customFormat="1" ht="17.25" customHeight="1">
      <c r="A42" s="46">
        <v>30</v>
      </c>
      <c r="B42" s="39"/>
      <c r="C42" s="39"/>
      <c r="D42" s="39"/>
      <c r="E42" s="163">
        <f t="shared" si="0"/>
      </c>
      <c r="F42" s="114"/>
      <c r="G42" s="115"/>
      <c r="H42" s="116"/>
      <c r="I42" s="115"/>
      <c r="J42" s="117"/>
      <c r="K42" s="114"/>
      <c r="L42" s="114"/>
      <c r="M42" s="74"/>
      <c r="Q42" s="2">
        <f t="shared" si="1"/>
        <v>0</v>
      </c>
    </row>
    <row r="43" spans="1:17" s="5" customFormat="1" ht="17.25" customHeight="1">
      <c r="A43" s="46">
        <v>31</v>
      </c>
      <c r="B43" s="39"/>
      <c r="C43" s="39"/>
      <c r="D43" s="39"/>
      <c r="E43" s="163">
        <f t="shared" si="0"/>
      </c>
      <c r="F43" s="114"/>
      <c r="G43" s="115"/>
      <c r="H43" s="116"/>
      <c r="I43" s="115"/>
      <c r="J43" s="117"/>
      <c r="K43" s="114"/>
      <c r="L43" s="114"/>
      <c r="M43" s="74"/>
      <c r="Q43" s="2">
        <f t="shared" si="1"/>
        <v>0</v>
      </c>
    </row>
    <row r="44" spans="1:17" s="5" customFormat="1" ht="17.25" customHeight="1">
      <c r="A44" s="46">
        <v>32</v>
      </c>
      <c r="B44" s="39"/>
      <c r="C44" s="39"/>
      <c r="D44" s="39"/>
      <c r="E44" s="163">
        <f t="shared" si="0"/>
      </c>
      <c r="F44" s="114"/>
      <c r="G44" s="115"/>
      <c r="H44" s="116"/>
      <c r="I44" s="115"/>
      <c r="J44" s="117"/>
      <c r="K44" s="114"/>
      <c r="L44" s="114"/>
      <c r="M44" s="74"/>
      <c r="Q44" s="2">
        <f t="shared" si="1"/>
        <v>0</v>
      </c>
    </row>
    <row r="45" spans="1:17" s="5" customFormat="1" ht="17.25" customHeight="1">
      <c r="A45" s="46">
        <v>33</v>
      </c>
      <c r="B45" s="39"/>
      <c r="C45" s="39"/>
      <c r="D45" s="39"/>
      <c r="E45" s="163">
        <f t="shared" si="0"/>
      </c>
      <c r="F45" s="114"/>
      <c r="G45" s="115"/>
      <c r="H45" s="116"/>
      <c r="I45" s="115"/>
      <c r="J45" s="117"/>
      <c r="K45" s="114"/>
      <c r="L45" s="114"/>
      <c r="M45" s="74"/>
      <c r="Q45" s="2">
        <f t="shared" si="1"/>
        <v>0</v>
      </c>
    </row>
    <row r="46" spans="1:17" s="5" customFormat="1" ht="17.25" customHeight="1">
      <c r="A46" s="46">
        <v>34</v>
      </c>
      <c r="B46" s="39"/>
      <c r="C46" s="39"/>
      <c r="D46" s="39"/>
      <c r="E46" s="163">
        <f t="shared" si="0"/>
      </c>
      <c r="F46" s="114"/>
      <c r="G46" s="115"/>
      <c r="H46" s="116"/>
      <c r="I46" s="115"/>
      <c r="J46" s="117"/>
      <c r="K46" s="114"/>
      <c r="L46" s="114"/>
      <c r="M46" s="74"/>
      <c r="Q46" s="2"/>
    </row>
    <row r="47" spans="1:17" s="5" customFormat="1" ht="17.25" customHeight="1">
      <c r="A47" s="46">
        <v>35</v>
      </c>
      <c r="B47" s="39"/>
      <c r="C47" s="39"/>
      <c r="D47" s="39"/>
      <c r="E47" s="163">
        <f t="shared" si="0"/>
      </c>
      <c r="F47" s="114"/>
      <c r="G47" s="115"/>
      <c r="H47" s="116"/>
      <c r="I47" s="115"/>
      <c r="J47" s="117"/>
      <c r="K47" s="114"/>
      <c r="L47" s="114"/>
      <c r="M47" s="74"/>
      <c r="Q47" s="2"/>
    </row>
    <row r="48" spans="1:17" s="5" customFormat="1" ht="17.25" customHeight="1">
      <c r="A48" s="46">
        <v>36</v>
      </c>
      <c r="B48" s="39"/>
      <c r="C48" s="39"/>
      <c r="D48" s="39"/>
      <c r="E48" s="163">
        <f t="shared" si="0"/>
      </c>
      <c r="F48" s="114"/>
      <c r="G48" s="115"/>
      <c r="H48" s="116"/>
      <c r="I48" s="115"/>
      <c r="J48" s="117"/>
      <c r="K48" s="114"/>
      <c r="L48" s="114"/>
      <c r="M48" s="74"/>
      <c r="Q48" s="2"/>
    </row>
    <row r="49" spans="1:17" s="5" customFormat="1" ht="17.25" customHeight="1">
      <c r="A49" s="46">
        <v>37</v>
      </c>
      <c r="B49" s="39"/>
      <c r="C49" s="39"/>
      <c r="D49" s="39"/>
      <c r="E49" s="163">
        <f t="shared" si="0"/>
      </c>
      <c r="F49" s="114"/>
      <c r="G49" s="115"/>
      <c r="H49" s="116"/>
      <c r="I49" s="115"/>
      <c r="J49" s="117"/>
      <c r="K49" s="114"/>
      <c r="L49" s="114"/>
      <c r="M49" s="74"/>
      <c r="Q49" s="2"/>
    </row>
    <row r="50" spans="1:17" s="5" customFormat="1" ht="17.25" customHeight="1">
      <c r="A50" s="46">
        <v>38</v>
      </c>
      <c r="B50" s="39"/>
      <c r="C50" s="39"/>
      <c r="D50" s="39"/>
      <c r="E50" s="163">
        <f t="shared" si="0"/>
      </c>
      <c r="F50" s="114"/>
      <c r="G50" s="115"/>
      <c r="H50" s="116"/>
      <c r="I50" s="115"/>
      <c r="J50" s="117"/>
      <c r="K50" s="114"/>
      <c r="L50" s="114"/>
      <c r="M50" s="74"/>
      <c r="Q50" s="2"/>
    </row>
    <row r="51" spans="1:17" s="5" customFormat="1" ht="17.25" customHeight="1">
      <c r="A51" s="46">
        <v>39</v>
      </c>
      <c r="B51" s="39"/>
      <c r="C51" s="39"/>
      <c r="D51" s="39"/>
      <c r="E51" s="163">
        <f t="shared" si="0"/>
      </c>
      <c r="F51" s="114"/>
      <c r="G51" s="115"/>
      <c r="H51" s="116"/>
      <c r="I51" s="115"/>
      <c r="J51" s="117"/>
      <c r="K51" s="114"/>
      <c r="L51" s="114"/>
      <c r="M51" s="74"/>
      <c r="Q51" s="2"/>
    </row>
    <row r="52" spans="1:17" s="5" customFormat="1" ht="17.25" customHeight="1">
      <c r="A52" s="46">
        <v>40</v>
      </c>
      <c r="B52" s="39"/>
      <c r="C52" s="39"/>
      <c r="D52" s="39"/>
      <c r="E52" s="163">
        <f t="shared" si="0"/>
      </c>
      <c r="F52" s="114"/>
      <c r="G52" s="115"/>
      <c r="H52" s="116"/>
      <c r="I52" s="115"/>
      <c r="J52" s="117"/>
      <c r="K52" s="114"/>
      <c r="L52" s="114"/>
      <c r="M52" s="74"/>
      <c r="Q52" s="2">
        <f t="shared" si="1"/>
        <v>0</v>
      </c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2">
      <c r="P58" s="2"/>
    </row>
  </sheetData>
  <sheetProtection sheet="1" selectLockedCells="1"/>
  <mergeCells count="13">
    <mergeCell ref="C2:E2"/>
    <mergeCell ref="G3:H3"/>
    <mergeCell ref="I3:L3"/>
    <mergeCell ref="A1:B1"/>
    <mergeCell ref="C1:E1"/>
    <mergeCell ref="G1:I1"/>
    <mergeCell ref="K10:L10"/>
    <mergeCell ref="H8:I8"/>
    <mergeCell ref="D8:E8"/>
    <mergeCell ref="A3:B3"/>
    <mergeCell ref="G10:H10"/>
    <mergeCell ref="I10:J10"/>
    <mergeCell ref="C3:D3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$O$12:$O$40</formula1>
    </dataValidation>
    <dataValidation allowBlank="1" showInputMessage="1" showErrorMessage="1" imeMode="on" sqref="C13:C52 E13:E52"/>
    <dataValidation type="list" allowBlank="1" showInputMessage="1" showErrorMessage="1" sqref="K13:L52 M14:M52">
      <formula1>"○"</formula1>
    </dataValidation>
    <dataValidation allowBlank="1" showInputMessage="1" showErrorMessage="1" imeMode="halfKatakana" sqref="D12:D52"/>
  </dataValidations>
  <printOptions horizontalCentered="1"/>
  <pageMargins left="0.3937007874015748" right="0.3937007874015748" top="0.61" bottom="0.15748031496062992" header="0.35433070866141736" footer="0.2362204724409449"/>
  <pageSetup horizontalDpi="600" verticalDpi="600" orientation="portrait" paperSize="9" scale="95" r:id="rId1"/>
  <headerFooter alignWithMargins="0">
    <oddHeader>&amp;RP 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Q57"/>
  <sheetViews>
    <sheetView showGridLines="0" zoomScalePageLayoutView="0" workbookViewId="0" topLeftCell="A1">
      <pane xSplit="6" ySplit="12" topLeftCell="G13" activePane="bottomRight" state="frozen"/>
      <selection pane="topLeft" activeCell="K41" sqref="K41"/>
      <selection pane="topRight" activeCell="K41" sqref="K41"/>
      <selection pane="bottomLeft" activeCell="K41" sqref="K41"/>
      <selection pane="bottomRight" activeCell="C13" sqref="C13"/>
    </sheetView>
  </sheetViews>
  <sheetFormatPr defaultColWidth="9.00390625" defaultRowHeight="13.5"/>
  <cols>
    <col min="1" max="1" width="5.50390625" style="1" customWidth="1"/>
    <col min="2" max="2" width="7.125" style="1" customWidth="1"/>
    <col min="3" max="3" width="15.75390625" style="1" customWidth="1"/>
    <col min="4" max="4" width="11.875" style="1" customWidth="1"/>
    <col min="5" max="5" width="9.00390625" style="2" customWidth="1"/>
    <col min="6" max="6" width="4.00390625" style="24" customWidth="1"/>
    <col min="7" max="7" width="10.25390625" style="1" customWidth="1"/>
    <col min="8" max="8" width="8.25390625" style="2" customWidth="1"/>
    <col min="9" max="9" width="10.25390625" style="2" customWidth="1"/>
    <col min="10" max="10" width="8.25390625" style="1" customWidth="1"/>
    <col min="11" max="12" width="4.50390625" style="2" customWidth="1"/>
    <col min="13" max="13" width="5.375" style="2" customWidth="1"/>
    <col min="14" max="14" width="8.0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7.625" style="2" customWidth="1"/>
    <col min="19" max="16384" width="9.00390625" style="2" customWidth="1"/>
  </cols>
  <sheetData>
    <row r="1" spans="1:8" ht="26.25" customHeight="1" thickBot="1">
      <c r="A1" s="256" t="s">
        <v>331</v>
      </c>
      <c r="B1" s="257"/>
      <c r="C1" s="264"/>
      <c r="D1" s="265"/>
      <c r="E1" s="266"/>
      <c r="F1" s="26"/>
      <c r="G1" s="271" t="s">
        <v>386</v>
      </c>
      <c r="H1" s="271"/>
    </row>
    <row r="2" spans="3:9" ht="15.75" customHeight="1" thickBot="1">
      <c r="C2" s="269" t="str">
        <f>IF(C1="","大会名が未入力です。","")</f>
        <v>大会名が未入力です。</v>
      </c>
      <c r="D2" s="269"/>
      <c r="E2" s="269"/>
      <c r="F2" s="81"/>
      <c r="I2" s="86"/>
    </row>
    <row r="3" spans="1:12" ht="20.25" customHeight="1" thickBot="1">
      <c r="A3" s="262" t="s">
        <v>332</v>
      </c>
      <c r="B3" s="263"/>
      <c r="C3" s="267">
        <f>IF('申込必要事項'!D4="","",'申込必要事項'!D4)</f>
      </c>
      <c r="D3" s="268"/>
      <c r="E3" s="183"/>
      <c r="F3" s="184" t="s">
        <v>374</v>
      </c>
      <c r="G3" s="274">
        <f>IF('申込必要事項'!D7="","",'申込必要事項'!D7)</f>
      </c>
      <c r="H3" s="274"/>
      <c r="I3" s="277">
        <f>IF('申込必要事項'!D8="","",'申込必要事項'!D8)</f>
      </c>
      <c r="J3" s="277"/>
      <c r="K3" s="277"/>
      <c r="L3" s="277"/>
    </row>
    <row r="4" spans="1:12" ht="6" customHeight="1" thickBot="1">
      <c r="A4" s="101"/>
      <c r="B4" s="101"/>
      <c r="C4" s="102"/>
      <c r="D4" s="81"/>
      <c r="E4" s="81"/>
      <c r="F4" s="81"/>
      <c r="J4" s="103"/>
      <c r="K4" s="103"/>
      <c r="L4" s="103"/>
    </row>
    <row r="5" spans="1:12" ht="13.5" customHeight="1">
      <c r="A5" s="101"/>
      <c r="B5" s="101"/>
      <c r="C5" s="77" t="s">
        <v>340</v>
      </c>
      <c r="D5" s="125" t="s">
        <v>341</v>
      </c>
      <c r="E5" s="126">
        <f>COUNTIF($Q$13:$Q$52,1)</f>
        <v>0</v>
      </c>
      <c r="F5" s="127" t="s">
        <v>343</v>
      </c>
      <c r="G5" s="127" t="s">
        <v>348</v>
      </c>
      <c r="H5" s="226"/>
      <c r="I5" s="128" t="s">
        <v>345</v>
      </c>
      <c r="J5" s="129">
        <f>IF(E5="","",E5*H5)</f>
        <v>0</v>
      </c>
      <c r="K5" s="130" t="s">
        <v>347</v>
      </c>
      <c r="L5" s="103"/>
    </row>
    <row r="6" spans="1:12" ht="13.5" customHeight="1">
      <c r="A6" s="101"/>
      <c r="B6" s="101"/>
      <c r="D6" s="131" t="s">
        <v>342</v>
      </c>
      <c r="E6" s="132">
        <f>COUNTIF($Q$13:$Q$52,2)</f>
        <v>0</v>
      </c>
      <c r="F6" s="133" t="s">
        <v>343</v>
      </c>
      <c r="G6" s="133" t="s">
        <v>348</v>
      </c>
      <c r="H6" s="227"/>
      <c r="I6" s="134" t="s">
        <v>345</v>
      </c>
      <c r="J6" s="135">
        <f>IF(E6="","",E6*H6)</f>
        <v>0</v>
      </c>
      <c r="K6" s="136" t="s">
        <v>347</v>
      </c>
      <c r="L6" s="103"/>
    </row>
    <row r="7" spans="1:12" ht="13.5" customHeight="1" thickBot="1">
      <c r="A7" s="101"/>
      <c r="B7" s="101"/>
      <c r="D7" s="137" t="s">
        <v>350</v>
      </c>
      <c r="E7" s="104"/>
      <c r="F7" s="138" t="s">
        <v>351</v>
      </c>
      <c r="G7" s="138" t="s">
        <v>352</v>
      </c>
      <c r="H7" s="228"/>
      <c r="I7" s="139" t="s">
        <v>345</v>
      </c>
      <c r="J7" s="140">
        <f>IF(E7="","",E7*H7)</f>
      </c>
      <c r="K7" s="141" t="s">
        <v>347</v>
      </c>
      <c r="L7" s="103"/>
    </row>
    <row r="8" spans="1:12" ht="13.5" customHeight="1" thickBot="1">
      <c r="A8" s="101"/>
      <c r="B8" s="101"/>
      <c r="D8" s="246" t="s">
        <v>353</v>
      </c>
      <c r="E8" s="246"/>
      <c r="F8" s="77"/>
      <c r="G8" s="76"/>
      <c r="H8" s="275" t="s">
        <v>346</v>
      </c>
      <c r="I8" s="276"/>
      <c r="J8" s="165">
        <f>SUM(J5:J7)</f>
        <v>0</v>
      </c>
      <c r="K8" s="142" t="s">
        <v>347</v>
      </c>
      <c r="L8" s="103"/>
    </row>
    <row r="9" spans="1:12" ht="7.5" customHeight="1">
      <c r="A9" s="101"/>
      <c r="B9" s="101"/>
      <c r="C9" s="102"/>
      <c r="D9" s="81"/>
      <c r="E9" s="81"/>
      <c r="F9" s="81"/>
      <c r="J9" s="103"/>
      <c r="K9" s="103"/>
      <c r="L9" s="103"/>
    </row>
    <row r="10" spans="7:12" ht="15.75" customHeight="1">
      <c r="G10" s="272" t="s">
        <v>314</v>
      </c>
      <c r="H10" s="272"/>
      <c r="I10" s="273" t="s">
        <v>315</v>
      </c>
      <c r="J10" s="273"/>
      <c r="K10" s="270" t="s">
        <v>333</v>
      </c>
      <c r="L10" s="270"/>
    </row>
    <row r="11" spans="1:17" s="27" customFormat="1" ht="15.75" customHeight="1">
      <c r="A11" s="30" t="s">
        <v>197</v>
      </c>
      <c r="B11" s="30" t="s">
        <v>329</v>
      </c>
      <c r="C11" s="30" t="s">
        <v>198</v>
      </c>
      <c r="D11" s="30" t="s">
        <v>308</v>
      </c>
      <c r="E11" s="47" t="s">
        <v>316</v>
      </c>
      <c r="F11" s="30" t="s">
        <v>199</v>
      </c>
      <c r="G11" s="118" t="s">
        <v>227</v>
      </c>
      <c r="H11" s="119" t="s">
        <v>321</v>
      </c>
      <c r="I11" s="120" t="s">
        <v>227</v>
      </c>
      <c r="J11" s="121" t="s">
        <v>321</v>
      </c>
      <c r="K11" s="143" t="s">
        <v>311</v>
      </c>
      <c r="L11" s="143" t="s">
        <v>312</v>
      </c>
      <c r="M11" s="2"/>
      <c r="Q11" s="2"/>
    </row>
    <row r="12" spans="1:17" s="5" customFormat="1" ht="15.75" customHeight="1">
      <c r="A12" s="166" t="s">
        <v>224</v>
      </c>
      <c r="B12" s="167">
        <v>500</v>
      </c>
      <c r="C12" s="168" t="s">
        <v>307</v>
      </c>
      <c r="D12" s="168" t="s">
        <v>335</v>
      </c>
      <c r="E12" s="168" t="s">
        <v>388</v>
      </c>
      <c r="F12" s="169"/>
      <c r="G12" s="168" t="s">
        <v>336</v>
      </c>
      <c r="H12" s="170" t="s">
        <v>337</v>
      </c>
      <c r="I12" s="168" t="s">
        <v>338</v>
      </c>
      <c r="J12" s="171" t="s">
        <v>339</v>
      </c>
      <c r="K12" s="169"/>
      <c r="L12" s="169" t="s">
        <v>334</v>
      </c>
      <c r="M12" s="2"/>
      <c r="Q12" s="2"/>
    </row>
    <row r="13" spans="1:17" s="5" customFormat="1" ht="17.25" customHeight="1">
      <c r="A13" s="46">
        <v>1</v>
      </c>
      <c r="B13" s="73"/>
      <c r="C13" s="72"/>
      <c r="D13" s="73"/>
      <c r="E13" s="144">
        <f aca="true" t="shared" si="0" ref="E13:E52">IF($C$3="","",$C$3)</f>
      </c>
      <c r="F13" s="122"/>
      <c r="G13" s="123"/>
      <c r="H13" s="124"/>
      <c r="I13" s="123"/>
      <c r="J13" s="124"/>
      <c r="K13" s="122"/>
      <c r="L13" s="122"/>
      <c r="M13" s="2"/>
      <c r="O13" s="5" t="str">
        <f>IF('参加人数'!E5="","",'参加人数'!E5)</f>
        <v>100m</v>
      </c>
      <c r="Q13" s="2">
        <f aca="true" t="shared" si="1" ref="Q13:Q52">COUNTA(G13,I13)</f>
        <v>0</v>
      </c>
    </row>
    <row r="14" spans="1:17" s="5" customFormat="1" ht="17.25" customHeight="1">
      <c r="A14" s="46">
        <v>2</v>
      </c>
      <c r="B14" s="73"/>
      <c r="C14" s="72"/>
      <c r="D14" s="73"/>
      <c r="E14" s="144">
        <f t="shared" si="0"/>
      </c>
      <c r="F14" s="122"/>
      <c r="G14" s="123"/>
      <c r="H14" s="124"/>
      <c r="I14" s="123"/>
      <c r="J14" s="124"/>
      <c r="K14" s="122"/>
      <c r="L14" s="122"/>
      <c r="M14" s="75"/>
      <c r="O14" s="5" t="str">
        <f>IF('参加人数'!E6="","",'参加人数'!E6)</f>
        <v>200m</v>
      </c>
      <c r="Q14" s="2">
        <f t="shared" si="1"/>
        <v>0</v>
      </c>
    </row>
    <row r="15" spans="1:17" s="5" customFormat="1" ht="17.25" customHeight="1">
      <c r="A15" s="46">
        <v>3</v>
      </c>
      <c r="B15" s="73"/>
      <c r="C15" s="72"/>
      <c r="D15" s="73"/>
      <c r="E15" s="144">
        <f t="shared" si="0"/>
      </c>
      <c r="F15" s="122"/>
      <c r="G15" s="123"/>
      <c r="H15" s="124"/>
      <c r="I15" s="123"/>
      <c r="J15" s="124"/>
      <c r="K15" s="122"/>
      <c r="L15" s="122"/>
      <c r="M15" s="75"/>
      <c r="O15" s="5" t="str">
        <f>IF('参加人数'!E7="","",'参加人数'!E7)</f>
        <v>400m</v>
      </c>
      <c r="Q15" s="2">
        <f t="shared" si="1"/>
        <v>0</v>
      </c>
    </row>
    <row r="16" spans="1:17" s="5" customFormat="1" ht="17.25" customHeight="1">
      <c r="A16" s="46">
        <v>4</v>
      </c>
      <c r="B16" s="73"/>
      <c r="C16" s="72"/>
      <c r="D16" s="73"/>
      <c r="E16" s="144">
        <f t="shared" si="0"/>
      </c>
      <c r="F16" s="122"/>
      <c r="G16" s="123"/>
      <c r="H16" s="124"/>
      <c r="I16" s="123"/>
      <c r="J16" s="124"/>
      <c r="K16" s="122"/>
      <c r="L16" s="122"/>
      <c r="M16" s="75"/>
      <c r="O16" s="5" t="str">
        <f>IF('参加人数'!E8="","",'参加人数'!E8)</f>
        <v>800m</v>
      </c>
      <c r="Q16" s="2">
        <f t="shared" si="1"/>
        <v>0</v>
      </c>
    </row>
    <row r="17" spans="1:17" s="5" customFormat="1" ht="17.25" customHeight="1">
      <c r="A17" s="46">
        <v>5</v>
      </c>
      <c r="B17" s="73"/>
      <c r="C17" s="72"/>
      <c r="D17" s="73"/>
      <c r="E17" s="144">
        <f t="shared" si="0"/>
      </c>
      <c r="F17" s="122"/>
      <c r="G17" s="123"/>
      <c r="H17" s="124"/>
      <c r="I17" s="123"/>
      <c r="J17" s="124"/>
      <c r="K17" s="122"/>
      <c r="L17" s="122"/>
      <c r="M17" s="75"/>
      <c r="O17" s="5" t="str">
        <f>IF('参加人数'!E9="","",'参加人数'!E9)</f>
        <v>1500m</v>
      </c>
      <c r="Q17" s="2">
        <f t="shared" si="1"/>
        <v>0</v>
      </c>
    </row>
    <row r="18" spans="1:17" s="5" customFormat="1" ht="17.25" customHeight="1">
      <c r="A18" s="46">
        <v>6</v>
      </c>
      <c r="B18" s="73"/>
      <c r="C18" s="72"/>
      <c r="D18" s="73"/>
      <c r="E18" s="144">
        <f t="shared" si="0"/>
      </c>
      <c r="F18" s="122"/>
      <c r="G18" s="123"/>
      <c r="H18" s="124"/>
      <c r="I18" s="123"/>
      <c r="J18" s="124"/>
      <c r="K18" s="122"/>
      <c r="L18" s="122"/>
      <c r="M18" s="75"/>
      <c r="O18" s="5" t="str">
        <f>IF('参加人数'!E10="","",'参加人数'!E10)</f>
        <v>3000m</v>
      </c>
      <c r="Q18" s="2">
        <f t="shared" si="1"/>
        <v>0</v>
      </c>
    </row>
    <row r="19" spans="1:17" s="5" customFormat="1" ht="17.25" customHeight="1">
      <c r="A19" s="46">
        <v>7</v>
      </c>
      <c r="B19" s="73"/>
      <c r="C19" s="72"/>
      <c r="D19" s="73"/>
      <c r="E19" s="144">
        <f t="shared" si="0"/>
      </c>
      <c r="F19" s="122"/>
      <c r="G19" s="123"/>
      <c r="H19" s="124"/>
      <c r="I19" s="123"/>
      <c r="J19" s="124"/>
      <c r="K19" s="122"/>
      <c r="L19" s="122"/>
      <c r="M19" s="75"/>
      <c r="O19" s="5" t="str">
        <f>IF('参加人数'!E11="","",'参加人数'!E11)</f>
        <v>100mH</v>
      </c>
      <c r="Q19" s="2">
        <f t="shared" si="1"/>
        <v>0</v>
      </c>
    </row>
    <row r="20" spans="1:17" s="5" customFormat="1" ht="17.25" customHeight="1">
      <c r="A20" s="46">
        <v>8</v>
      </c>
      <c r="B20" s="73"/>
      <c r="C20" s="72"/>
      <c r="D20" s="73"/>
      <c r="E20" s="144">
        <f t="shared" si="0"/>
      </c>
      <c r="F20" s="122"/>
      <c r="G20" s="123"/>
      <c r="H20" s="124"/>
      <c r="I20" s="123"/>
      <c r="J20" s="124"/>
      <c r="K20" s="122"/>
      <c r="L20" s="122"/>
      <c r="M20" s="75"/>
      <c r="O20" s="5" t="str">
        <f>IF('参加人数'!E12="","",'参加人数'!E12)</f>
        <v>400mH</v>
      </c>
      <c r="Q20" s="2">
        <f t="shared" si="1"/>
        <v>0</v>
      </c>
    </row>
    <row r="21" spans="1:17" s="5" customFormat="1" ht="17.25" customHeight="1">
      <c r="A21" s="46">
        <v>9</v>
      </c>
      <c r="B21" s="73"/>
      <c r="C21" s="72"/>
      <c r="D21" s="73"/>
      <c r="E21" s="144">
        <f t="shared" si="0"/>
      </c>
      <c r="F21" s="122"/>
      <c r="G21" s="123"/>
      <c r="H21" s="124"/>
      <c r="I21" s="123"/>
      <c r="J21" s="124"/>
      <c r="K21" s="122"/>
      <c r="L21" s="122"/>
      <c r="M21" s="75"/>
      <c r="O21" s="5" t="str">
        <f>IF('参加人数'!E13="","",'参加人数'!E13)</f>
        <v>5000mW</v>
      </c>
      <c r="Q21" s="2">
        <f t="shared" si="1"/>
        <v>0</v>
      </c>
    </row>
    <row r="22" spans="1:17" s="5" customFormat="1" ht="17.25" customHeight="1">
      <c r="A22" s="46">
        <v>10</v>
      </c>
      <c r="B22" s="73"/>
      <c r="C22" s="72"/>
      <c r="D22" s="73"/>
      <c r="E22" s="144">
        <f t="shared" si="0"/>
      </c>
      <c r="F22" s="122"/>
      <c r="G22" s="123"/>
      <c r="H22" s="124"/>
      <c r="I22" s="123"/>
      <c r="J22" s="124"/>
      <c r="K22" s="122"/>
      <c r="L22" s="122"/>
      <c r="M22" s="75"/>
      <c r="O22" s="5" t="str">
        <f>IF('参加人数'!E14="","",'参加人数'!E14)</f>
        <v>走高跳</v>
      </c>
      <c r="Q22" s="2">
        <f t="shared" si="1"/>
        <v>0</v>
      </c>
    </row>
    <row r="23" spans="1:17" s="5" customFormat="1" ht="17.25" customHeight="1">
      <c r="A23" s="46">
        <v>11</v>
      </c>
      <c r="B23" s="73"/>
      <c r="C23" s="72"/>
      <c r="D23" s="73"/>
      <c r="E23" s="144">
        <f t="shared" si="0"/>
      </c>
      <c r="F23" s="122"/>
      <c r="G23" s="123"/>
      <c r="H23" s="124"/>
      <c r="I23" s="123"/>
      <c r="J23" s="124"/>
      <c r="K23" s="122"/>
      <c r="L23" s="122"/>
      <c r="M23" s="75"/>
      <c r="O23" s="5" t="str">
        <f>IF('参加人数'!E15="","",'参加人数'!E15)</f>
        <v>棒高跳</v>
      </c>
      <c r="Q23" s="2">
        <f t="shared" si="1"/>
        <v>0</v>
      </c>
    </row>
    <row r="24" spans="1:17" s="5" customFormat="1" ht="17.25" customHeight="1">
      <c r="A24" s="46">
        <v>12</v>
      </c>
      <c r="B24" s="73"/>
      <c r="C24" s="72"/>
      <c r="D24" s="73"/>
      <c r="E24" s="144">
        <f t="shared" si="0"/>
      </c>
      <c r="F24" s="122"/>
      <c r="G24" s="123"/>
      <c r="H24" s="124"/>
      <c r="I24" s="123"/>
      <c r="J24" s="124"/>
      <c r="K24" s="122"/>
      <c r="L24" s="122"/>
      <c r="M24" s="75"/>
      <c r="O24" s="5" t="str">
        <f>IF('参加人数'!E16="","",'参加人数'!E16)</f>
        <v>走幅跳</v>
      </c>
      <c r="Q24" s="2">
        <f t="shared" si="1"/>
        <v>0</v>
      </c>
    </row>
    <row r="25" spans="1:17" s="5" customFormat="1" ht="17.25" customHeight="1">
      <c r="A25" s="46">
        <v>13</v>
      </c>
      <c r="B25" s="73"/>
      <c r="C25" s="72"/>
      <c r="D25" s="73"/>
      <c r="E25" s="144">
        <f t="shared" si="0"/>
      </c>
      <c r="F25" s="122"/>
      <c r="G25" s="123"/>
      <c r="H25" s="124"/>
      <c r="I25" s="123"/>
      <c r="J25" s="124"/>
      <c r="K25" s="122"/>
      <c r="L25" s="122"/>
      <c r="M25" s="75"/>
      <c r="O25" s="5" t="str">
        <f>IF('参加人数'!E17="","",'参加人数'!E17)</f>
        <v>三段跳</v>
      </c>
      <c r="Q25" s="2">
        <f t="shared" si="1"/>
        <v>0</v>
      </c>
    </row>
    <row r="26" spans="1:17" s="5" customFormat="1" ht="17.25" customHeight="1">
      <c r="A26" s="46">
        <v>14</v>
      </c>
      <c r="B26" s="73"/>
      <c r="C26" s="72"/>
      <c r="D26" s="73"/>
      <c r="E26" s="144">
        <f t="shared" si="0"/>
      </c>
      <c r="F26" s="122"/>
      <c r="G26" s="123"/>
      <c r="H26" s="124"/>
      <c r="I26" s="123"/>
      <c r="J26" s="124"/>
      <c r="K26" s="122"/>
      <c r="L26" s="122"/>
      <c r="M26" s="75"/>
      <c r="O26" s="5" t="str">
        <f>IF('参加人数'!E18="","",'参加人数'!E18)</f>
        <v>砲丸投④</v>
      </c>
      <c r="Q26" s="2">
        <f t="shared" si="1"/>
        <v>0</v>
      </c>
    </row>
    <row r="27" spans="1:17" s="5" customFormat="1" ht="17.25" customHeight="1">
      <c r="A27" s="46">
        <v>15</v>
      </c>
      <c r="B27" s="73"/>
      <c r="C27" s="72"/>
      <c r="D27" s="73"/>
      <c r="E27" s="144">
        <f t="shared" si="0"/>
      </c>
      <c r="F27" s="122"/>
      <c r="G27" s="123"/>
      <c r="H27" s="124"/>
      <c r="I27" s="123"/>
      <c r="J27" s="124"/>
      <c r="K27" s="122"/>
      <c r="L27" s="122"/>
      <c r="M27" s="75"/>
      <c r="O27" s="5" t="str">
        <f>IF('参加人数'!E19="","",'参加人数'!E19)</f>
        <v>円盤投①</v>
      </c>
      <c r="Q27" s="2">
        <f t="shared" si="1"/>
        <v>0</v>
      </c>
    </row>
    <row r="28" spans="1:17" s="5" customFormat="1" ht="17.25" customHeight="1">
      <c r="A28" s="46">
        <v>16</v>
      </c>
      <c r="B28" s="73"/>
      <c r="C28" s="72"/>
      <c r="D28" s="73"/>
      <c r="E28" s="144">
        <f t="shared" si="0"/>
      </c>
      <c r="F28" s="122"/>
      <c r="G28" s="123"/>
      <c r="H28" s="124"/>
      <c r="I28" s="123"/>
      <c r="J28" s="124"/>
      <c r="K28" s="122"/>
      <c r="L28" s="122"/>
      <c r="M28" s="75"/>
      <c r="O28" s="5" t="str">
        <f>IF('参加人数'!E20="","",'参加人数'!E20)</f>
        <v>ハンマー投④</v>
      </c>
      <c r="Q28" s="2">
        <f t="shared" si="1"/>
        <v>0</v>
      </c>
    </row>
    <row r="29" spans="1:17" s="5" customFormat="1" ht="17.25" customHeight="1">
      <c r="A29" s="46">
        <v>17</v>
      </c>
      <c r="B29" s="73"/>
      <c r="C29" s="72"/>
      <c r="D29" s="73"/>
      <c r="E29" s="144">
        <f t="shared" si="0"/>
      </c>
      <c r="F29" s="122"/>
      <c r="G29" s="123"/>
      <c r="H29" s="124"/>
      <c r="I29" s="123"/>
      <c r="J29" s="124"/>
      <c r="K29" s="122"/>
      <c r="L29" s="122"/>
      <c r="M29" s="75"/>
      <c r="O29" s="5" t="str">
        <f>IF('参加人数'!E21="","",'参加人数'!E21)</f>
        <v>やり投</v>
      </c>
      <c r="Q29" s="2">
        <f t="shared" si="1"/>
        <v>0</v>
      </c>
    </row>
    <row r="30" spans="1:17" s="5" customFormat="1" ht="17.25" customHeight="1">
      <c r="A30" s="46">
        <v>18</v>
      </c>
      <c r="B30" s="73"/>
      <c r="C30" s="72"/>
      <c r="D30" s="73"/>
      <c r="E30" s="144">
        <f t="shared" si="0"/>
      </c>
      <c r="F30" s="122"/>
      <c r="G30" s="123"/>
      <c r="H30" s="124"/>
      <c r="I30" s="123"/>
      <c r="J30" s="124"/>
      <c r="K30" s="122"/>
      <c r="L30" s="122"/>
      <c r="M30" s="75"/>
      <c r="O30" s="5">
        <f>IF('参加人数'!E22="","",'参加人数'!E22)</f>
      </c>
      <c r="Q30" s="2">
        <f t="shared" si="1"/>
        <v>0</v>
      </c>
    </row>
    <row r="31" spans="1:17" s="5" customFormat="1" ht="17.25" customHeight="1">
      <c r="A31" s="46">
        <v>19</v>
      </c>
      <c r="B31" s="73"/>
      <c r="C31" s="72"/>
      <c r="D31" s="73"/>
      <c r="E31" s="144">
        <f t="shared" si="0"/>
      </c>
      <c r="F31" s="122"/>
      <c r="G31" s="123"/>
      <c r="H31" s="124"/>
      <c r="I31" s="123"/>
      <c r="J31" s="124"/>
      <c r="K31" s="122"/>
      <c r="L31" s="122"/>
      <c r="M31" s="75"/>
      <c r="O31" s="5">
        <f>IF('参加人数'!E23="","",'参加人数'!E23)</f>
      </c>
      <c r="Q31" s="2">
        <f t="shared" si="1"/>
        <v>0</v>
      </c>
    </row>
    <row r="32" spans="1:17" s="5" customFormat="1" ht="17.25" customHeight="1">
      <c r="A32" s="46">
        <v>20</v>
      </c>
      <c r="B32" s="73"/>
      <c r="C32" s="72"/>
      <c r="D32" s="73"/>
      <c r="E32" s="144">
        <f t="shared" si="0"/>
      </c>
      <c r="F32" s="122"/>
      <c r="G32" s="123"/>
      <c r="H32" s="124"/>
      <c r="I32" s="123"/>
      <c r="J32" s="124"/>
      <c r="K32" s="122"/>
      <c r="L32" s="122"/>
      <c r="M32" s="75"/>
      <c r="O32" s="5">
        <f>IF('参加人数'!E24="","",'参加人数'!E24)</f>
      </c>
      <c r="Q32" s="2">
        <f t="shared" si="1"/>
        <v>0</v>
      </c>
    </row>
    <row r="33" spans="1:17" s="5" customFormat="1" ht="17.25" customHeight="1">
      <c r="A33" s="46">
        <v>21</v>
      </c>
      <c r="B33" s="73"/>
      <c r="C33" s="72"/>
      <c r="D33" s="73"/>
      <c r="E33" s="144">
        <f t="shared" si="0"/>
      </c>
      <c r="F33" s="122"/>
      <c r="G33" s="123"/>
      <c r="H33" s="124"/>
      <c r="I33" s="123"/>
      <c r="J33" s="124"/>
      <c r="K33" s="122"/>
      <c r="L33" s="122"/>
      <c r="M33" s="75"/>
      <c r="O33" s="5">
        <f>IF('参加人数'!E25="","",'参加人数'!E25)</f>
      </c>
      <c r="Q33" s="2">
        <f t="shared" si="1"/>
        <v>0</v>
      </c>
    </row>
    <row r="34" spans="1:17" s="5" customFormat="1" ht="17.25" customHeight="1">
      <c r="A34" s="46">
        <v>22</v>
      </c>
      <c r="B34" s="73"/>
      <c r="C34" s="72"/>
      <c r="D34" s="73"/>
      <c r="E34" s="144">
        <f t="shared" si="0"/>
      </c>
      <c r="F34" s="122"/>
      <c r="G34" s="123"/>
      <c r="H34" s="124"/>
      <c r="I34" s="123"/>
      <c r="J34" s="124"/>
      <c r="K34" s="122"/>
      <c r="L34" s="122"/>
      <c r="M34" s="75"/>
      <c r="O34" s="5">
        <f>IF('参加人数'!E26="","",'参加人数'!E26)</f>
      </c>
      <c r="Q34" s="2">
        <f t="shared" si="1"/>
        <v>0</v>
      </c>
    </row>
    <row r="35" spans="1:17" s="5" customFormat="1" ht="17.25" customHeight="1">
      <c r="A35" s="46">
        <v>23</v>
      </c>
      <c r="B35" s="73"/>
      <c r="C35" s="72"/>
      <c r="D35" s="73"/>
      <c r="E35" s="144">
        <f t="shared" si="0"/>
      </c>
      <c r="F35" s="122"/>
      <c r="G35" s="123"/>
      <c r="H35" s="124"/>
      <c r="I35" s="123"/>
      <c r="J35" s="124"/>
      <c r="K35" s="122"/>
      <c r="L35" s="122"/>
      <c r="M35" s="75"/>
      <c r="O35" s="5">
        <f>IF('参加人数'!E27="","",'参加人数'!E27)</f>
      </c>
      <c r="Q35" s="2">
        <f t="shared" si="1"/>
        <v>0</v>
      </c>
    </row>
    <row r="36" spans="1:17" s="5" customFormat="1" ht="17.25" customHeight="1">
      <c r="A36" s="46">
        <v>24</v>
      </c>
      <c r="B36" s="73"/>
      <c r="C36" s="72"/>
      <c r="D36" s="73"/>
      <c r="E36" s="144">
        <f t="shared" si="0"/>
      </c>
      <c r="F36" s="122"/>
      <c r="G36" s="123"/>
      <c r="H36" s="124"/>
      <c r="I36" s="123"/>
      <c r="J36" s="124"/>
      <c r="K36" s="122"/>
      <c r="L36" s="122"/>
      <c r="M36" s="75"/>
      <c r="O36" s="5">
        <f>IF('参加人数'!E28="","",'参加人数'!E28)</f>
      </c>
      <c r="Q36" s="2">
        <f t="shared" si="1"/>
        <v>0</v>
      </c>
    </row>
    <row r="37" spans="1:17" s="5" customFormat="1" ht="17.25" customHeight="1">
      <c r="A37" s="46">
        <v>25</v>
      </c>
      <c r="B37" s="73"/>
      <c r="C37" s="72"/>
      <c r="D37" s="73"/>
      <c r="E37" s="144">
        <f t="shared" si="0"/>
      </c>
      <c r="F37" s="122"/>
      <c r="G37" s="123"/>
      <c r="H37" s="124"/>
      <c r="I37" s="123"/>
      <c r="J37" s="124"/>
      <c r="K37" s="122"/>
      <c r="L37" s="122"/>
      <c r="M37" s="75"/>
      <c r="O37" s="5">
        <f>IF('参加人数'!E29="","",'参加人数'!E29)</f>
      </c>
      <c r="Q37" s="2">
        <f t="shared" si="1"/>
        <v>0</v>
      </c>
    </row>
    <row r="38" spans="1:17" s="5" customFormat="1" ht="17.25" customHeight="1">
      <c r="A38" s="46">
        <v>26</v>
      </c>
      <c r="B38" s="73"/>
      <c r="C38" s="72"/>
      <c r="D38" s="73"/>
      <c r="E38" s="144">
        <f t="shared" si="0"/>
      </c>
      <c r="F38" s="122"/>
      <c r="G38" s="123"/>
      <c r="H38" s="124"/>
      <c r="I38" s="123"/>
      <c r="J38" s="124"/>
      <c r="K38" s="122"/>
      <c r="L38" s="122"/>
      <c r="M38" s="75"/>
      <c r="O38" s="5">
        <f>IF('参加人数'!E30="","",'参加人数'!E30)</f>
      </c>
      <c r="Q38" s="2">
        <f t="shared" si="1"/>
        <v>0</v>
      </c>
    </row>
    <row r="39" spans="1:17" s="5" customFormat="1" ht="17.25" customHeight="1">
      <c r="A39" s="46">
        <v>27</v>
      </c>
      <c r="B39" s="73"/>
      <c r="C39" s="72"/>
      <c r="D39" s="73"/>
      <c r="E39" s="144">
        <f t="shared" si="0"/>
      </c>
      <c r="F39" s="122"/>
      <c r="G39" s="123"/>
      <c r="H39" s="124"/>
      <c r="I39" s="123"/>
      <c r="J39" s="124"/>
      <c r="K39" s="122"/>
      <c r="L39" s="122"/>
      <c r="M39" s="75"/>
      <c r="O39" s="5">
        <f>IF('参加人数'!E31="","",'参加人数'!E31)</f>
      </c>
      <c r="Q39" s="2">
        <f t="shared" si="1"/>
        <v>0</v>
      </c>
    </row>
    <row r="40" spans="1:17" s="5" customFormat="1" ht="17.25" customHeight="1">
      <c r="A40" s="46">
        <v>28</v>
      </c>
      <c r="B40" s="73"/>
      <c r="C40" s="72"/>
      <c r="D40" s="73"/>
      <c r="E40" s="144">
        <f t="shared" si="0"/>
      </c>
      <c r="F40" s="122"/>
      <c r="G40" s="123"/>
      <c r="H40" s="124"/>
      <c r="I40" s="123"/>
      <c r="J40" s="124"/>
      <c r="K40" s="122"/>
      <c r="L40" s="122"/>
      <c r="M40" s="75"/>
      <c r="O40" s="5">
        <f>IF('参加人数'!E32="","",'参加人数'!E32)</f>
      </c>
      <c r="Q40" s="2">
        <f t="shared" si="1"/>
        <v>0</v>
      </c>
    </row>
    <row r="41" spans="1:17" s="5" customFormat="1" ht="17.25" customHeight="1">
      <c r="A41" s="46">
        <v>29</v>
      </c>
      <c r="B41" s="73"/>
      <c r="C41" s="72"/>
      <c r="D41" s="73"/>
      <c r="E41" s="144">
        <f t="shared" si="0"/>
      </c>
      <c r="F41" s="122"/>
      <c r="G41" s="123"/>
      <c r="H41" s="124"/>
      <c r="I41" s="123"/>
      <c r="J41" s="124"/>
      <c r="K41" s="122"/>
      <c r="L41" s="122"/>
      <c r="M41" s="75"/>
      <c r="Q41" s="2">
        <f t="shared" si="1"/>
        <v>0</v>
      </c>
    </row>
    <row r="42" spans="1:17" s="5" customFormat="1" ht="17.25" customHeight="1">
      <c r="A42" s="46">
        <v>30</v>
      </c>
      <c r="B42" s="73"/>
      <c r="C42" s="73"/>
      <c r="D42" s="73"/>
      <c r="E42" s="144">
        <f t="shared" si="0"/>
      </c>
      <c r="F42" s="122"/>
      <c r="G42" s="123"/>
      <c r="H42" s="124"/>
      <c r="I42" s="123"/>
      <c r="J42" s="124"/>
      <c r="K42" s="122"/>
      <c r="L42" s="122"/>
      <c r="M42" s="75"/>
      <c r="Q42" s="2">
        <f t="shared" si="1"/>
        <v>0</v>
      </c>
    </row>
    <row r="43" spans="1:17" s="5" customFormat="1" ht="17.25" customHeight="1">
      <c r="A43" s="46">
        <v>31</v>
      </c>
      <c r="B43" s="73"/>
      <c r="C43" s="73"/>
      <c r="D43" s="73"/>
      <c r="E43" s="144">
        <f t="shared" si="0"/>
      </c>
      <c r="F43" s="122"/>
      <c r="G43" s="123"/>
      <c r="H43" s="124"/>
      <c r="I43" s="123"/>
      <c r="J43" s="124"/>
      <c r="K43" s="122"/>
      <c r="L43" s="122"/>
      <c r="M43" s="75"/>
      <c r="Q43" s="2">
        <f t="shared" si="1"/>
        <v>0</v>
      </c>
    </row>
    <row r="44" spans="1:17" s="5" customFormat="1" ht="17.25" customHeight="1">
      <c r="A44" s="46">
        <v>32</v>
      </c>
      <c r="B44" s="73"/>
      <c r="C44" s="73"/>
      <c r="D44" s="73"/>
      <c r="E44" s="144">
        <f t="shared" si="0"/>
      </c>
      <c r="F44" s="122"/>
      <c r="G44" s="123"/>
      <c r="H44" s="124"/>
      <c r="I44" s="123"/>
      <c r="J44" s="124"/>
      <c r="K44" s="122"/>
      <c r="L44" s="122"/>
      <c r="M44" s="75"/>
      <c r="Q44" s="2">
        <f t="shared" si="1"/>
        <v>0</v>
      </c>
    </row>
    <row r="45" spans="1:17" s="5" customFormat="1" ht="17.25" customHeight="1">
      <c r="A45" s="46">
        <v>33</v>
      </c>
      <c r="B45" s="73"/>
      <c r="C45" s="73"/>
      <c r="D45" s="73"/>
      <c r="E45" s="144">
        <f t="shared" si="0"/>
      </c>
      <c r="F45" s="122"/>
      <c r="G45" s="123"/>
      <c r="H45" s="124"/>
      <c r="I45" s="123"/>
      <c r="J45" s="124"/>
      <c r="K45" s="122"/>
      <c r="L45" s="122"/>
      <c r="M45" s="75"/>
      <c r="Q45" s="2">
        <f t="shared" si="1"/>
        <v>0</v>
      </c>
    </row>
    <row r="46" spans="1:17" s="5" customFormat="1" ht="17.25" customHeight="1">
      <c r="A46" s="46">
        <v>34</v>
      </c>
      <c r="B46" s="73"/>
      <c r="C46" s="73"/>
      <c r="D46" s="73"/>
      <c r="E46" s="144">
        <f t="shared" si="0"/>
      </c>
      <c r="F46" s="122"/>
      <c r="G46" s="123"/>
      <c r="H46" s="124"/>
      <c r="I46" s="123"/>
      <c r="J46" s="124"/>
      <c r="K46" s="122"/>
      <c r="L46" s="122"/>
      <c r="M46" s="75"/>
      <c r="Q46" s="2"/>
    </row>
    <row r="47" spans="1:17" s="5" customFormat="1" ht="17.25" customHeight="1">
      <c r="A47" s="46">
        <v>35</v>
      </c>
      <c r="B47" s="73"/>
      <c r="C47" s="73"/>
      <c r="D47" s="73"/>
      <c r="E47" s="144">
        <f t="shared" si="0"/>
      </c>
      <c r="F47" s="122"/>
      <c r="G47" s="123"/>
      <c r="H47" s="124"/>
      <c r="I47" s="123"/>
      <c r="J47" s="124"/>
      <c r="K47" s="122"/>
      <c r="L47" s="122"/>
      <c r="M47" s="75"/>
      <c r="Q47" s="2"/>
    </row>
    <row r="48" spans="1:17" s="5" customFormat="1" ht="17.25" customHeight="1">
      <c r="A48" s="46">
        <v>36</v>
      </c>
      <c r="B48" s="73"/>
      <c r="C48" s="73"/>
      <c r="D48" s="73"/>
      <c r="E48" s="144">
        <f t="shared" si="0"/>
      </c>
      <c r="F48" s="122"/>
      <c r="G48" s="123"/>
      <c r="H48" s="124"/>
      <c r="I48" s="123"/>
      <c r="J48" s="124"/>
      <c r="K48" s="122"/>
      <c r="L48" s="122"/>
      <c r="M48" s="75"/>
      <c r="Q48" s="2"/>
    </row>
    <row r="49" spans="1:17" s="5" customFormat="1" ht="17.25" customHeight="1">
      <c r="A49" s="46">
        <v>37</v>
      </c>
      <c r="B49" s="73"/>
      <c r="C49" s="73"/>
      <c r="D49" s="73"/>
      <c r="E49" s="144">
        <f t="shared" si="0"/>
      </c>
      <c r="F49" s="122"/>
      <c r="G49" s="123"/>
      <c r="H49" s="124"/>
      <c r="I49" s="123"/>
      <c r="J49" s="124"/>
      <c r="K49" s="122"/>
      <c r="L49" s="122"/>
      <c r="M49" s="75"/>
      <c r="Q49" s="2"/>
    </row>
    <row r="50" spans="1:17" s="5" customFormat="1" ht="17.25" customHeight="1">
      <c r="A50" s="46">
        <v>38</v>
      </c>
      <c r="B50" s="73"/>
      <c r="C50" s="73"/>
      <c r="D50" s="73"/>
      <c r="E50" s="144">
        <f t="shared" si="0"/>
      </c>
      <c r="F50" s="122"/>
      <c r="G50" s="123"/>
      <c r="H50" s="124"/>
      <c r="I50" s="123"/>
      <c r="J50" s="124"/>
      <c r="K50" s="122"/>
      <c r="L50" s="122"/>
      <c r="M50" s="75"/>
      <c r="Q50" s="2"/>
    </row>
    <row r="51" spans="1:17" s="5" customFormat="1" ht="17.25" customHeight="1">
      <c r="A51" s="46">
        <v>39</v>
      </c>
      <c r="B51" s="73"/>
      <c r="C51" s="73"/>
      <c r="D51" s="73"/>
      <c r="E51" s="144">
        <f t="shared" si="0"/>
      </c>
      <c r="F51" s="122"/>
      <c r="G51" s="123"/>
      <c r="H51" s="124"/>
      <c r="I51" s="123"/>
      <c r="J51" s="124"/>
      <c r="K51" s="122"/>
      <c r="L51" s="122"/>
      <c r="M51" s="75"/>
      <c r="Q51" s="2"/>
    </row>
    <row r="52" spans="1:17" s="5" customFormat="1" ht="17.25" customHeight="1">
      <c r="A52" s="46">
        <v>40</v>
      </c>
      <c r="B52" s="73"/>
      <c r="C52" s="73"/>
      <c r="D52" s="73"/>
      <c r="E52" s="144">
        <f t="shared" si="0"/>
      </c>
      <c r="F52" s="122"/>
      <c r="G52" s="123"/>
      <c r="H52" s="124"/>
      <c r="I52" s="123"/>
      <c r="J52" s="124"/>
      <c r="K52" s="122"/>
      <c r="L52" s="122"/>
      <c r="M52" s="75"/>
      <c r="Q52" s="2">
        <f t="shared" si="1"/>
        <v>0</v>
      </c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7.25" customHeight="1">
      <c r="C57" s="2"/>
      <c r="D57" s="2"/>
      <c r="F57" s="2"/>
      <c r="G57" s="2"/>
      <c r="J57" s="2"/>
    </row>
  </sheetData>
  <sheetProtection sheet="1" selectLockedCells="1"/>
  <mergeCells count="13">
    <mergeCell ref="K10:L10"/>
    <mergeCell ref="G1:H1"/>
    <mergeCell ref="G10:H10"/>
    <mergeCell ref="I10:J10"/>
    <mergeCell ref="G3:H3"/>
    <mergeCell ref="H8:I8"/>
    <mergeCell ref="I3:L3"/>
    <mergeCell ref="A3:B3"/>
    <mergeCell ref="A1:B1"/>
    <mergeCell ref="C1:E1"/>
    <mergeCell ref="C3:D3"/>
    <mergeCell ref="C2:E2"/>
    <mergeCell ref="D8:E8"/>
  </mergeCells>
  <dataValidations count="5">
    <dataValidation allowBlank="1" showInputMessage="1" showErrorMessage="1" imeMode="disabled" sqref="H13:H52 J13:J52"/>
    <dataValidation type="list" allowBlank="1" showInputMessage="1" showErrorMessage="1" error="入力が正しくありません&#10;" sqref="I13:I52 G13:G52">
      <formula1>$O$12:$O$38</formula1>
    </dataValidation>
    <dataValidation allowBlank="1" showInputMessage="1" showErrorMessage="1" imeMode="on" sqref="C13:C52 E13:E52"/>
    <dataValidation type="list" allowBlank="1" showInputMessage="1" showErrorMessage="1" sqref="K13:L52 M14:M52">
      <formula1>"○"</formula1>
    </dataValidation>
    <dataValidation allowBlank="1" showInputMessage="1" showErrorMessage="1" imeMode="halfKatakana" sqref="D12:D52"/>
  </dataValidations>
  <printOptions horizontalCentered="1"/>
  <pageMargins left="0.3937007874015748" right="0.3937007874015748" top="0.7480314960629921" bottom="0.15748031496062992" header="0.35433070866141736" footer="0.2362204724409449"/>
  <pageSetup horizontalDpi="600" verticalDpi="600" orientation="portrait" paperSize="9" scale="95" r:id="rId1"/>
  <headerFooter alignWithMargins="0">
    <oddHeader>&amp;RP 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51</v>
      </c>
      <c r="B1" s="11" t="s">
        <v>207</v>
      </c>
      <c r="C1" s="11" t="s">
        <v>210</v>
      </c>
    </row>
    <row r="2" spans="1:3" ht="12.75">
      <c r="A2" s="11" t="s">
        <v>64</v>
      </c>
      <c r="B2" s="11" t="s">
        <v>65</v>
      </c>
      <c r="C2" s="11"/>
    </row>
    <row r="3" spans="1:3" ht="12.75">
      <c r="A3" s="11" t="s">
        <v>66</v>
      </c>
      <c r="B3" s="11" t="s">
        <v>67</v>
      </c>
      <c r="C3" s="11"/>
    </row>
    <row r="4" spans="1:3" ht="12.75">
      <c r="A4" s="11" t="s">
        <v>68</v>
      </c>
      <c r="B4" s="11" t="s">
        <v>69</v>
      </c>
      <c r="C4" s="11"/>
    </row>
    <row r="5" spans="1:3" ht="12.75">
      <c r="A5" s="11" t="s">
        <v>70</v>
      </c>
      <c r="B5" s="11" t="s">
        <v>71</v>
      </c>
      <c r="C5" s="11"/>
    </row>
    <row r="6" spans="1:3" ht="12.75">
      <c r="A6" s="11" t="s">
        <v>73</v>
      </c>
      <c r="B6" s="11" t="s">
        <v>202</v>
      </c>
      <c r="C6" s="11"/>
    </row>
    <row r="7" spans="1:3" ht="12.75">
      <c r="A7" s="11" t="s">
        <v>201</v>
      </c>
      <c r="B7" s="11" t="s">
        <v>79</v>
      </c>
      <c r="C7" s="11"/>
    </row>
    <row r="8" spans="1:3" ht="12.75">
      <c r="A8" s="11" t="s">
        <v>80</v>
      </c>
      <c r="B8" s="11" t="s">
        <v>81</v>
      </c>
      <c r="C8" s="11"/>
    </row>
    <row r="9" spans="1:3" ht="12.75">
      <c r="A9" s="11" t="s">
        <v>99</v>
      </c>
      <c r="B9" s="11" t="s">
        <v>100</v>
      </c>
      <c r="C9" s="11" t="s">
        <v>181</v>
      </c>
    </row>
    <row r="10" spans="1:3" ht="12.75">
      <c r="A10" s="11" t="s">
        <v>107</v>
      </c>
      <c r="B10" s="11" t="s">
        <v>108</v>
      </c>
      <c r="C10" s="11" t="s">
        <v>187</v>
      </c>
    </row>
    <row r="11" spans="1:3" ht="12.75">
      <c r="A11" s="11" t="s">
        <v>114</v>
      </c>
      <c r="B11" s="11" t="s">
        <v>115</v>
      </c>
      <c r="C11" s="11" t="s">
        <v>192</v>
      </c>
    </row>
    <row r="12" spans="1:3" ht="12.75">
      <c r="A12" s="11" t="s">
        <v>122</v>
      </c>
      <c r="B12" s="11" t="s">
        <v>241</v>
      </c>
      <c r="C12" s="11" t="s">
        <v>208</v>
      </c>
    </row>
    <row r="13" spans="1:3" ht="12.75">
      <c r="A13" s="11" t="s">
        <v>242</v>
      </c>
      <c r="B13" s="11" t="s">
        <v>243</v>
      </c>
      <c r="C13" s="11" t="s">
        <v>208</v>
      </c>
    </row>
    <row r="14" spans="1:3" ht="12.75">
      <c r="A14" s="11" t="s">
        <v>248</v>
      </c>
      <c r="B14" s="11" t="s">
        <v>249</v>
      </c>
      <c r="C14" s="11" t="s">
        <v>208</v>
      </c>
    </row>
    <row r="15" spans="1:3" ht="12.75">
      <c r="A15" s="11" t="s">
        <v>250</v>
      </c>
      <c r="B15" s="11" t="s">
        <v>251</v>
      </c>
      <c r="C15" s="11" t="s">
        <v>208</v>
      </c>
    </row>
    <row r="16" spans="1:3" ht="12.75">
      <c r="A16" s="11" t="s">
        <v>252</v>
      </c>
      <c r="B16" s="11" t="s">
        <v>253</v>
      </c>
      <c r="C16" s="11" t="s">
        <v>208</v>
      </c>
    </row>
    <row r="17" spans="1:3" ht="12.75">
      <c r="A17" s="11" t="s">
        <v>254</v>
      </c>
      <c r="B17" s="11" t="s">
        <v>255</v>
      </c>
      <c r="C17" s="11" t="s">
        <v>208</v>
      </c>
    </row>
    <row r="18" spans="1:3" ht="12.75">
      <c r="A18" s="11" t="s">
        <v>256</v>
      </c>
      <c r="B18" s="11" t="s">
        <v>257</v>
      </c>
      <c r="C18" s="11" t="s">
        <v>208</v>
      </c>
    </row>
    <row r="19" spans="1:3" ht="12.75">
      <c r="A19" s="11" t="s">
        <v>258</v>
      </c>
      <c r="B19" s="11" t="s">
        <v>259</v>
      </c>
      <c r="C19" s="11" t="s">
        <v>193</v>
      </c>
    </row>
    <row r="20" spans="1:3" ht="12.75">
      <c r="A20" s="11" t="s">
        <v>267</v>
      </c>
      <c r="B20" s="11" t="s">
        <v>268</v>
      </c>
      <c r="C20" s="11" t="s">
        <v>289</v>
      </c>
    </row>
    <row r="21" spans="1:3" ht="12.75">
      <c r="A21" s="11" t="s">
        <v>272</v>
      </c>
      <c r="B21" s="11" t="s">
        <v>273</v>
      </c>
      <c r="C21" s="11" t="s">
        <v>193</v>
      </c>
    </row>
    <row r="22" spans="1:3" ht="12.75">
      <c r="A22" s="11" t="s">
        <v>279</v>
      </c>
      <c r="B22" s="11" t="s">
        <v>123</v>
      </c>
      <c r="C22" s="11" t="s">
        <v>296</v>
      </c>
    </row>
    <row r="23" spans="1:3" ht="12.7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51</v>
      </c>
      <c r="B1" s="11" t="s">
        <v>207</v>
      </c>
      <c r="C1" s="11" t="s">
        <v>210</v>
      </c>
    </row>
    <row r="2" spans="1:3" ht="12.75">
      <c r="A2" s="11" t="s">
        <v>64</v>
      </c>
      <c r="B2" s="11" t="s">
        <v>65</v>
      </c>
      <c r="C2" s="11"/>
    </row>
    <row r="3" spans="1:3" ht="12.75">
      <c r="A3" s="11" t="s">
        <v>66</v>
      </c>
      <c r="B3" s="11" t="s">
        <v>67</v>
      </c>
      <c r="C3" s="11"/>
    </row>
    <row r="4" spans="1:3" ht="12.75">
      <c r="A4" s="11" t="s">
        <v>68</v>
      </c>
      <c r="B4" s="11" t="s">
        <v>69</v>
      </c>
      <c r="C4" s="11"/>
    </row>
    <row r="5" spans="1:3" ht="12.75">
      <c r="A5" s="11" t="s">
        <v>70</v>
      </c>
      <c r="B5" s="11" t="s">
        <v>71</v>
      </c>
      <c r="C5" s="11"/>
    </row>
    <row r="6" spans="1:3" ht="12.75">
      <c r="A6" s="11" t="s">
        <v>73</v>
      </c>
      <c r="B6" s="11" t="s">
        <v>202</v>
      </c>
      <c r="C6" s="11"/>
    </row>
    <row r="7" spans="1:3" ht="12.75">
      <c r="A7" s="11" t="s">
        <v>201</v>
      </c>
      <c r="B7" s="11" t="s">
        <v>79</v>
      </c>
      <c r="C7" s="11"/>
    </row>
    <row r="8" spans="1:3" ht="12.75">
      <c r="A8" s="11" t="s">
        <v>88</v>
      </c>
      <c r="B8" s="11" t="s">
        <v>89</v>
      </c>
      <c r="C8" s="11" t="s">
        <v>90</v>
      </c>
    </row>
    <row r="9" spans="1:3" ht="12.75">
      <c r="A9" s="11" t="s">
        <v>110</v>
      </c>
      <c r="B9" s="11" t="s">
        <v>108</v>
      </c>
      <c r="C9" s="11" t="s">
        <v>189</v>
      </c>
    </row>
    <row r="10" spans="1:3" ht="12.75">
      <c r="A10" s="11" t="s">
        <v>116</v>
      </c>
      <c r="B10" s="11" t="s">
        <v>115</v>
      </c>
      <c r="C10" s="11" t="s">
        <v>117</v>
      </c>
    </row>
    <row r="11" spans="1:3" ht="12.75">
      <c r="A11" s="11" t="s">
        <v>122</v>
      </c>
      <c r="B11" s="11" t="s">
        <v>241</v>
      </c>
      <c r="C11" s="11" t="s">
        <v>208</v>
      </c>
    </row>
    <row r="12" spans="1:3" ht="12.75">
      <c r="A12" s="11" t="s">
        <v>242</v>
      </c>
      <c r="B12" s="11" t="s">
        <v>243</v>
      </c>
      <c r="C12" s="11" t="s">
        <v>208</v>
      </c>
    </row>
    <row r="13" spans="1:3" ht="12.75">
      <c r="A13" s="11" t="s">
        <v>248</v>
      </c>
      <c r="B13" s="11" t="s">
        <v>249</v>
      </c>
      <c r="C13" s="11" t="s">
        <v>208</v>
      </c>
    </row>
    <row r="14" spans="1:3" ht="12.75">
      <c r="A14" s="11" t="s">
        <v>250</v>
      </c>
      <c r="B14" s="11" t="s">
        <v>251</v>
      </c>
      <c r="C14" s="11" t="s">
        <v>208</v>
      </c>
    </row>
    <row r="15" spans="1:3" ht="12.75">
      <c r="A15" s="11" t="s">
        <v>252</v>
      </c>
      <c r="B15" s="11" t="s">
        <v>253</v>
      </c>
      <c r="C15" s="11" t="s">
        <v>208</v>
      </c>
    </row>
    <row r="16" spans="1:3" ht="12.75">
      <c r="A16" s="11" t="s">
        <v>254</v>
      </c>
      <c r="B16" s="11" t="s">
        <v>255</v>
      </c>
      <c r="C16" s="11" t="s">
        <v>208</v>
      </c>
    </row>
    <row r="17" spans="1:3" ht="12.75">
      <c r="A17" s="11" t="s">
        <v>256</v>
      </c>
      <c r="B17" s="11" t="s">
        <v>257</v>
      </c>
      <c r="C17" s="11" t="s">
        <v>208</v>
      </c>
    </row>
    <row r="18" spans="1:3" ht="12.75">
      <c r="A18" s="11" t="s">
        <v>264</v>
      </c>
      <c r="B18" s="11" t="s">
        <v>259</v>
      </c>
      <c r="C18" s="11" t="s">
        <v>286</v>
      </c>
    </row>
    <row r="19" spans="1:3" ht="12.75">
      <c r="A19" s="11" t="s">
        <v>270</v>
      </c>
      <c r="B19" s="11" t="s">
        <v>268</v>
      </c>
      <c r="C19" s="11" t="s">
        <v>291</v>
      </c>
    </row>
    <row r="20" spans="1:3" ht="12.75">
      <c r="A20" s="11" t="s">
        <v>277</v>
      </c>
      <c r="B20" s="11" t="s">
        <v>273</v>
      </c>
      <c r="C20" s="11" t="s">
        <v>295</v>
      </c>
    </row>
    <row r="21" spans="1:3" ht="12.75">
      <c r="A21" s="11" t="s">
        <v>125</v>
      </c>
      <c r="B21" s="11" t="s">
        <v>123</v>
      </c>
      <c r="C21" s="11" t="s">
        <v>298</v>
      </c>
    </row>
    <row r="22" spans="1:3" ht="12.7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177</v>
      </c>
      <c r="B1" s="11" t="s">
        <v>207</v>
      </c>
      <c r="C1" s="11" t="s">
        <v>210</v>
      </c>
    </row>
    <row r="2" spans="1:3" ht="12.75">
      <c r="A2" s="11" t="s">
        <v>60</v>
      </c>
      <c r="B2" s="11" t="s">
        <v>61</v>
      </c>
      <c r="C2" s="11"/>
    </row>
    <row r="3" spans="1:3" ht="12.75">
      <c r="A3" s="11" t="s">
        <v>62</v>
      </c>
      <c r="B3" s="11" t="s">
        <v>63</v>
      </c>
      <c r="C3" s="11"/>
    </row>
    <row r="4" spans="1:3" ht="12.75">
      <c r="A4" s="11" t="s">
        <v>64</v>
      </c>
      <c r="B4" s="11" t="s">
        <v>65</v>
      </c>
      <c r="C4" s="11"/>
    </row>
    <row r="5" spans="1:3" ht="12.75">
      <c r="A5" s="11" t="s">
        <v>66</v>
      </c>
      <c r="B5" s="11" t="s">
        <v>67</v>
      </c>
      <c r="C5" s="11"/>
    </row>
    <row r="6" spans="1:3" ht="12.75">
      <c r="A6" s="11" t="s">
        <v>68</v>
      </c>
      <c r="B6" s="11" t="s">
        <v>69</v>
      </c>
      <c r="C6" s="11"/>
    </row>
    <row r="7" spans="1:3" ht="12.75">
      <c r="A7" s="11" t="s">
        <v>70</v>
      </c>
      <c r="B7" s="11" t="s">
        <v>71</v>
      </c>
      <c r="C7" s="11"/>
    </row>
    <row r="8" spans="1:3" ht="12.75">
      <c r="A8" s="11" t="s">
        <v>72</v>
      </c>
      <c r="B8" s="11" t="s">
        <v>200</v>
      </c>
      <c r="C8" s="11"/>
    </row>
    <row r="9" spans="1:3" ht="12.75">
      <c r="A9" s="11" t="s">
        <v>73</v>
      </c>
      <c r="B9" s="11" t="s">
        <v>202</v>
      </c>
      <c r="C9" s="11"/>
    </row>
    <row r="10" spans="1:3" ht="12.75">
      <c r="A10" s="11" t="s">
        <v>74</v>
      </c>
      <c r="B10" s="11" t="s">
        <v>75</v>
      </c>
      <c r="C10" s="11"/>
    </row>
    <row r="11" spans="1:3" ht="12.75">
      <c r="A11" s="11" t="s">
        <v>76</v>
      </c>
      <c r="B11" s="11" t="s">
        <v>77</v>
      </c>
      <c r="C11" s="11"/>
    </row>
    <row r="12" spans="1:3" ht="12.75">
      <c r="A12" s="11" t="s">
        <v>78</v>
      </c>
      <c r="B12" s="11" t="s">
        <v>203</v>
      </c>
      <c r="C12" s="11"/>
    </row>
    <row r="13" spans="1:3" ht="12.75">
      <c r="A13" s="11" t="s">
        <v>201</v>
      </c>
      <c r="B13" s="11" t="s">
        <v>79</v>
      </c>
      <c r="C13" s="11"/>
    </row>
    <row r="14" spans="1:3" ht="12.75">
      <c r="A14" s="11" t="s">
        <v>80</v>
      </c>
      <c r="B14" s="11" t="s">
        <v>81</v>
      </c>
      <c r="C14" s="11"/>
    </row>
    <row r="15" spans="1:3" ht="12.75">
      <c r="A15" s="11" t="s">
        <v>82</v>
      </c>
      <c r="B15" s="11" t="s">
        <v>83</v>
      </c>
      <c r="C15" s="11" t="s">
        <v>178</v>
      </c>
    </row>
    <row r="16" spans="1:3" ht="12.75">
      <c r="A16" s="11" t="s">
        <v>84</v>
      </c>
      <c r="B16" s="11" t="s">
        <v>83</v>
      </c>
      <c r="C16" s="11" t="s">
        <v>179</v>
      </c>
    </row>
    <row r="17" spans="1:3" ht="12.75">
      <c r="A17" s="11" t="s">
        <v>85</v>
      </c>
      <c r="B17" s="11" t="s">
        <v>83</v>
      </c>
      <c r="C17" s="11" t="s">
        <v>180</v>
      </c>
    </row>
    <row r="18" spans="1:3" ht="12.75">
      <c r="A18" s="11" t="s">
        <v>86</v>
      </c>
      <c r="B18" s="11" t="s">
        <v>83</v>
      </c>
      <c r="C18" s="11" t="s">
        <v>87</v>
      </c>
    </row>
    <row r="19" spans="1:3" ht="12.75">
      <c r="A19" s="11" t="s">
        <v>88</v>
      </c>
      <c r="B19" s="11" t="s">
        <v>89</v>
      </c>
      <c r="C19" s="11" t="s">
        <v>90</v>
      </c>
    </row>
    <row r="20" spans="1:3" ht="12.75">
      <c r="A20" s="11" t="s">
        <v>91</v>
      </c>
      <c r="B20" s="11" t="s">
        <v>89</v>
      </c>
      <c r="C20" s="11" t="s">
        <v>92</v>
      </c>
    </row>
    <row r="21" spans="1:3" ht="12.75">
      <c r="A21" s="11" t="s">
        <v>93</v>
      </c>
      <c r="B21" s="11" t="s">
        <v>89</v>
      </c>
      <c r="C21" s="11" t="s">
        <v>94</v>
      </c>
    </row>
    <row r="22" spans="1:3" ht="12.75">
      <c r="A22" s="11" t="s">
        <v>95</v>
      </c>
      <c r="B22" s="11" t="s">
        <v>89</v>
      </c>
      <c r="C22" s="11" t="s">
        <v>96</v>
      </c>
    </row>
    <row r="23" spans="1:3" ht="12.75">
      <c r="A23" s="11" t="s">
        <v>97</v>
      </c>
      <c r="B23" s="11" t="s">
        <v>89</v>
      </c>
      <c r="C23" s="11" t="s">
        <v>98</v>
      </c>
    </row>
    <row r="24" spans="1:3" ht="12.75">
      <c r="A24" s="11" t="s">
        <v>99</v>
      </c>
      <c r="B24" s="11" t="s">
        <v>100</v>
      </c>
      <c r="C24" s="11" t="s">
        <v>181</v>
      </c>
    </row>
    <row r="25" spans="1:3" ht="12.75">
      <c r="A25" s="11" t="s">
        <v>101</v>
      </c>
      <c r="B25" s="11" t="s">
        <v>100</v>
      </c>
      <c r="C25" s="11" t="s">
        <v>182</v>
      </c>
    </row>
    <row r="26" spans="1:3" ht="12.75">
      <c r="A26" s="11" t="s">
        <v>102</v>
      </c>
      <c r="B26" s="11" t="s">
        <v>100</v>
      </c>
      <c r="C26" s="11" t="s">
        <v>183</v>
      </c>
    </row>
    <row r="27" spans="1:3" ht="12.75">
      <c r="A27" s="11" t="s">
        <v>103</v>
      </c>
      <c r="B27" s="11" t="s">
        <v>104</v>
      </c>
      <c r="C27" s="11" t="s">
        <v>184</v>
      </c>
    </row>
    <row r="28" spans="1:3" ht="12.75">
      <c r="A28" s="11" t="s">
        <v>105</v>
      </c>
      <c r="B28" s="11" t="s">
        <v>104</v>
      </c>
      <c r="C28" s="11" t="s">
        <v>185</v>
      </c>
    </row>
    <row r="29" spans="1:3" ht="12.75">
      <c r="A29" s="11" t="s">
        <v>106</v>
      </c>
      <c r="B29" s="11" t="s">
        <v>104</v>
      </c>
      <c r="C29" s="11" t="s">
        <v>186</v>
      </c>
    </row>
    <row r="30" spans="1:3" ht="12.75">
      <c r="A30" s="11" t="s">
        <v>107</v>
      </c>
      <c r="B30" s="11" t="s">
        <v>108</v>
      </c>
      <c r="C30" s="11" t="s">
        <v>187</v>
      </c>
    </row>
    <row r="31" spans="1:3" ht="12.75">
      <c r="A31" s="11" t="s">
        <v>109</v>
      </c>
      <c r="B31" s="11" t="s">
        <v>108</v>
      </c>
      <c r="C31" s="11" t="s">
        <v>188</v>
      </c>
    </row>
    <row r="32" spans="1:3" ht="12.75">
      <c r="A32" s="11" t="s">
        <v>110</v>
      </c>
      <c r="B32" s="11" t="s">
        <v>108</v>
      </c>
      <c r="C32" s="11" t="s">
        <v>189</v>
      </c>
    </row>
    <row r="33" spans="1:3" ht="12.75">
      <c r="A33" s="11" t="s">
        <v>111</v>
      </c>
      <c r="B33" s="11" t="s">
        <v>112</v>
      </c>
      <c r="C33" s="11" t="s">
        <v>190</v>
      </c>
    </row>
    <row r="34" spans="1:3" ht="12.75">
      <c r="A34" s="11" t="s">
        <v>113</v>
      </c>
      <c r="B34" s="11" t="s">
        <v>112</v>
      </c>
      <c r="C34" s="11" t="s">
        <v>191</v>
      </c>
    </row>
    <row r="35" spans="1:3" ht="12.75">
      <c r="A35" s="11" t="s">
        <v>114</v>
      </c>
      <c r="B35" s="11" t="s">
        <v>115</v>
      </c>
      <c r="C35" s="11" t="s">
        <v>192</v>
      </c>
    </row>
    <row r="36" spans="1:3" ht="12.75">
      <c r="A36" s="11" t="s">
        <v>116</v>
      </c>
      <c r="B36" s="11" t="s">
        <v>115</v>
      </c>
      <c r="C36" s="11" t="s">
        <v>117</v>
      </c>
    </row>
    <row r="37" spans="1:3" ht="12.75">
      <c r="A37" s="11" t="s">
        <v>118</v>
      </c>
      <c r="B37" s="11" t="s">
        <v>119</v>
      </c>
      <c r="C37" s="11" t="s">
        <v>208</v>
      </c>
    </row>
    <row r="38" spans="1:3" ht="12.75">
      <c r="A38" s="11" t="s">
        <v>120</v>
      </c>
      <c r="B38" s="11" t="s">
        <v>121</v>
      </c>
      <c r="C38" s="11" t="s">
        <v>208</v>
      </c>
    </row>
    <row r="39" spans="1:3" ht="12.75">
      <c r="A39" s="11" t="s">
        <v>122</v>
      </c>
      <c r="B39" s="11" t="s">
        <v>241</v>
      </c>
      <c r="C39" s="11" t="s">
        <v>208</v>
      </c>
    </row>
    <row r="40" spans="1:3" ht="12.75">
      <c r="A40" s="11" t="s">
        <v>242</v>
      </c>
      <c r="B40" s="11" t="s">
        <v>243</v>
      </c>
      <c r="C40" s="11" t="s">
        <v>208</v>
      </c>
    </row>
    <row r="41" spans="1:3" ht="12.75">
      <c r="A41" s="11" t="s">
        <v>244</v>
      </c>
      <c r="B41" s="11" t="s">
        <v>245</v>
      </c>
      <c r="C41" s="11" t="s">
        <v>208</v>
      </c>
    </row>
    <row r="42" spans="1:3" ht="12.75">
      <c r="A42" s="11" t="s">
        <v>246</v>
      </c>
      <c r="B42" s="11" t="s">
        <v>247</v>
      </c>
      <c r="C42" s="11" t="s">
        <v>208</v>
      </c>
    </row>
    <row r="43" spans="1:3" ht="12.75">
      <c r="A43" s="11" t="s">
        <v>248</v>
      </c>
      <c r="B43" s="11" t="s">
        <v>249</v>
      </c>
      <c r="C43" s="11" t="s">
        <v>208</v>
      </c>
    </row>
    <row r="44" spans="1:3" ht="12.75">
      <c r="A44" s="11" t="s">
        <v>250</v>
      </c>
      <c r="B44" s="11" t="s">
        <v>251</v>
      </c>
      <c r="C44" s="11" t="s">
        <v>208</v>
      </c>
    </row>
    <row r="45" spans="1:3" ht="12.75">
      <c r="A45" s="11" t="s">
        <v>252</v>
      </c>
      <c r="B45" s="11" t="s">
        <v>253</v>
      </c>
      <c r="C45" s="11" t="s">
        <v>208</v>
      </c>
    </row>
    <row r="46" spans="1:3" ht="12.75">
      <c r="A46" s="11" t="s">
        <v>254</v>
      </c>
      <c r="B46" s="11" t="s">
        <v>255</v>
      </c>
      <c r="C46" s="11" t="s">
        <v>208</v>
      </c>
    </row>
    <row r="47" spans="1:3" ht="12.75">
      <c r="A47" s="11" t="s">
        <v>256</v>
      </c>
      <c r="B47" s="11" t="s">
        <v>257</v>
      </c>
      <c r="C47" s="11" t="s">
        <v>208</v>
      </c>
    </row>
    <row r="48" spans="1:3" ht="12.75">
      <c r="A48" s="11" t="s">
        <v>258</v>
      </c>
      <c r="B48" s="11" t="s">
        <v>259</v>
      </c>
      <c r="C48" s="11" t="s">
        <v>193</v>
      </c>
    </row>
    <row r="49" spans="1:3" ht="12.75">
      <c r="A49" s="11" t="s">
        <v>260</v>
      </c>
      <c r="B49" s="11" t="s">
        <v>259</v>
      </c>
      <c r="C49" s="11" t="s">
        <v>194</v>
      </c>
    </row>
    <row r="50" spans="1:3" ht="12.75">
      <c r="A50" s="11" t="s">
        <v>261</v>
      </c>
      <c r="B50" s="11" t="s">
        <v>259</v>
      </c>
      <c r="C50" s="11" t="s">
        <v>195</v>
      </c>
    </row>
    <row r="51" spans="1:3" ht="12.75">
      <c r="A51" s="11" t="s">
        <v>262</v>
      </c>
      <c r="B51" s="11" t="s">
        <v>259</v>
      </c>
      <c r="C51" s="11" t="s">
        <v>196</v>
      </c>
    </row>
    <row r="52" spans="1:3" ht="12.75">
      <c r="A52" s="11" t="s">
        <v>263</v>
      </c>
      <c r="B52" s="11" t="s">
        <v>259</v>
      </c>
      <c r="C52" s="11" t="s">
        <v>285</v>
      </c>
    </row>
    <row r="53" spans="1:3" ht="12.75">
      <c r="A53" s="11" t="s">
        <v>264</v>
      </c>
      <c r="B53" s="11" t="s">
        <v>259</v>
      </c>
      <c r="C53" s="11" t="s">
        <v>286</v>
      </c>
    </row>
    <row r="54" spans="1:3" ht="12.75">
      <c r="A54" s="11" t="s">
        <v>265</v>
      </c>
      <c r="B54" s="11" t="s">
        <v>259</v>
      </c>
      <c r="C54" s="11" t="s">
        <v>287</v>
      </c>
    </row>
    <row r="55" spans="1:3" ht="12.75">
      <c r="A55" s="11" t="s">
        <v>266</v>
      </c>
      <c r="B55" s="11" t="s">
        <v>259</v>
      </c>
      <c r="C55" s="11" t="s">
        <v>288</v>
      </c>
    </row>
    <row r="56" spans="1:3" ht="12.75">
      <c r="A56" s="11" t="s">
        <v>267</v>
      </c>
      <c r="B56" s="11" t="s">
        <v>268</v>
      </c>
      <c r="C56" s="11" t="s">
        <v>289</v>
      </c>
    </row>
    <row r="57" spans="1:3" ht="12.75">
      <c r="A57" s="11" t="s">
        <v>269</v>
      </c>
      <c r="B57" s="11" t="s">
        <v>268</v>
      </c>
      <c r="C57" s="11" t="s">
        <v>290</v>
      </c>
    </row>
    <row r="58" spans="1:3" ht="12.75">
      <c r="A58" s="11" t="s">
        <v>270</v>
      </c>
      <c r="B58" s="11" t="s">
        <v>268</v>
      </c>
      <c r="C58" s="11" t="s">
        <v>291</v>
      </c>
    </row>
    <row r="59" spans="1:3" ht="12.75">
      <c r="A59" s="11" t="s">
        <v>271</v>
      </c>
      <c r="B59" s="11" t="s">
        <v>268</v>
      </c>
      <c r="C59" s="11" t="s">
        <v>292</v>
      </c>
    </row>
    <row r="60" spans="1:3" ht="12.75">
      <c r="A60" s="11" t="s">
        <v>272</v>
      </c>
      <c r="B60" s="11" t="s">
        <v>273</v>
      </c>
      <c r="C60" s="11" t="s">
        <v>193</v>
      </c>
    </row>
    <row r="61" spans="1:3" ht="12.75">
      <c r="A61" s="11" t="s">
        <v>274</v>
      </c>
      <c r="B61" s="11" t="s">
        <v>273</v>
      </c>
      <c r="C61" s="11" t="s">
        <v>293</v>
      </c>
    </row>
    <row r="62" spans="1:3" ht="12.75">
      <c r="A62" s="11" t="s">
        <v>275</v>
      </c>
      <c r="B62" s="11" t="s">
        <v>273</v>
      </c>
      <c r="C62" s="11" t="s">
        <v>195</v>
      </c>
    </row>
    <row r="63" spans="1:3" ht="12.75">
      <c r="A63" s="11" t="s">
        <v>276</v>
      </c>
      <c r="B63" s="11" t="s">
        <v>273</v>
      </c>
      <c r="C63" s="11" t="s">
        <v>294</v>
      </c>
    </row>
    <row r="64" spans="1:3" ht="12.75">
      <c r="A64" s="11" t="s">
        <v>277</v>
      </c>
      <c r="B64" s="11" t="s">
        <v>273</v>
      </c>
      <c r="C64" s="11" t="s">
        <v>295</v>
      </c>
    </row>
    <row r="65" spans="1:3" ht="12.75">
      <c r="A65" s="11" t="s">
        <v>278</v>
      </c>
      <c r="B65" s="11" t="s">
        <v>273</v>
      </c>
      <c r="C65" s="11" t="s">
        <v>287</v>
      </c>
    </row>
    <row r="66" spans="1:3" ht="12.75">
      <c r="A66" s="11" t="s">
        <v>279</v>
      </c>
      <c r="B66" s="11" t="s">
        <v>123</v>
      </c>
      <c r="C66" s="11" t="s">
        <v>296</v>
      </c>
    </row>
    <row r="67" spans="1:3" ht="12.75">
      <c r="A67" s="11" t="s">
        <v>124</v>
      </c>
      <c r="B67" s="11" t="s">
        <v>123</v>
      </c>
      <c r="C67" s="11" t="s">
        <v>297</v>
      </c>
    </row>
    <row r="68" spans="1:3" ht="12.75">
      <c r="A68" s="11" t="s">
        <v>125</v>
      </c>
      <c r="B68" s="11" t="s">
        <v>123</v>
      </c>
      <c r="C68" s="11" t="s">
        <v>298</v>
      </c>
    </row>
    <row r="69" spans="1:3" ht="12.75">
      <c r="A69" s="11" t="s">
        <v>126</v>
      </c>
      <c r="B69" s="11" t="s">
        <v>123</v>
      </c>
      <c r="C69" s="11" t="s">
        <v>217</v>
      </c>
    </row>
    <row r="70" spans="1:3" ht="12.75">
      <c r="A70" s="11" t="s">
        <v>127</v>
      </c>
      <c r="B70" s="11" t="s">
        <v>123</v>
      </c>
      <c r="C70" s="11" t="s">
        <v>218</v>
      </c>
    </row>
    <row r="71" spans="1:3" ht="12.75">
      <c r="A71" s="11" t="s">
        <v>128</v>
      </c>
      <c r="B71" s="11" t="s">
        <v>129</v>
      </c>
      <c r="C71" s="11" t="s">
        <v>208</v>
      </c>
    </row>
    <row r="72" spans="1:3" ht="12.75">
      <c r="A72" s="11" t="s">
        <v>130</v>
      </c>
      <c r="B72" s="11" t="s">
        <v>131</v>
      </c>
      <c r="C72" s="11" t="s">
        <v>219</v>
      </c>
    </row>
    <row r="73" spans="1:3" ht="12.75">
      <c r="A73" s="11" t="s">
        <v>132</v>
      </c>
      <c r="B73" s="11" t="s">
        <v>131</v>
      </c>
      <c r="C73" s="11" t="s">
        <v>220</v>
      </c>
    </row>
    <row r="74" spans="1:3" ht="12.75">
      <c r="A74" s="11" t="s">
        <v>133</v>
      </c>
      <c r="B74" s="11" t="s">
        <v>131</v>
      </c>
      <c r="C74" s="11" t="s">
        <v>221</v>
      </c>
    </row>
    <row r="75" spans="1:3" ht="12.75">
      <c r="A75" s="11" t="s">
        <v>134</v>
      </c>
      <c r="B75" s="11" t="s">
        <v>131</v>
      </c>
      <c r="C75" s="11" t="s">
        <v>222</v>
      </c>
    </row>
    <row r="76" spans="1:3" ht="12.75">
      <c r="A76" s="11" t="s">
        <v>135</v>
      </c>
      <c r="B76" s="11" t="s">
        <v>131</v>
      </c>
      <c r="C76" s="11" t="s">
        <v>223</v>
      </c>
    </row>
    <row r="77" spans="1:3" ht="12.75">
      <c r="A77" s="11" t="s">
        <v>136</v>
      </c>
      <c r="B77" s="11" t="s">
        <v>137</v>
      </c>
      <c r="C77" s="11" t="s">
        <v>138</v>
      </c>
    </row>
    <row r="78" spans="1:3" ht="12.75">
      <c r="A78" s="11" t="s">
        <v>139</v>
      </c>
      <c r="B78" s="11" t="s">
        <v>140</v>
      </c>
      <c r="C78" s="11" t="s">
        <v>141</v>
      </c>
    </row>
    <row r="79" spans="1:3" ht="12.75">
      <c r="A79" s="11" t="s">
        <v>142</v>
      </c>
      <c r="B79" s="11" t="s">
        <v>140</v>
      </c>
      <c r="C79" s="11" t="s">
        <v>143</v>
      </c>
    </row>
    <row r="80" spans="1:3" ht="12.75">
      <c r="A80" s="11" t="s">
        <v>144</v>
      </c>
      <c r="B80" s="11" t="s">
        <v>145</v>
      </c>
      <c r="C80" s="11" t="s">
        <v>146</v>
      </c>
    </row>
    <row r="81" spans="1:3" ht="12.75">
      <c r="A81" s="11" t="s">
        <v>147</v>
      </c>
      <c r="B81" s="11" t="s">
        <v>148</v>
      </c>
      <c r="C81" s="11" t="s">
        <v>149</v>
      </c>
    </row>
    <row r="82" spans="1:3" ht="12.75">
      <c r="A82" s="11" t="s">
        <v>150</v>
      </c>
      <c r="B82" s="11" t="s">
        <v>151</v>
      </c>
      <c r="C82" s="11" t="s">
        <v>152</v>
      </c>
    </row>
    <row r="83" spans="1:3" ht="12.75">
      <c r="A83" s="11" t="s">
        <v>153</v>
      </c>
      <c r="B83" s="11" t="s">
        <v>151</v>
      </c>
      <c r="C83" s="11" t="s">
        <v>154</v>
      </c>
    </row>
    <row r="84" spans="1:3" ht="12.75">
      <c r="A84" s="11" t="s">
        <v>155</v>
      </c>
      <c r="B84" s="11" t="s">
        <v>156</v>
      </c>
      <c r="C84" s="11"/>
    </row>
    <row r="85" spans="1:3" ht="12.75">
      <c r="A85" s="11" t="s">
        <v>157</v>
      </c>
      <c r="B85" s="11" t="s">
        <v>158</v>
      </c>
      <c r="C85" s="11"/>
    </row>
    <row r="86" spans="1:3" ht="12.75">
      <c r="A86" s="11" t="s">
        <v>159</v>
      </c>
      <c r="B86" s="11" t="s">
        <v>160</v>
      </c>
      <c r="C86" s="11"/>
    </row>
    <row r="87" spans="1:3" ht="12.75">
      <c r="A87" s="11" t="s">
        <v>161</v>
      </c>
      <c r="B87" s="11" t="s">
        <v>162</v>
      </c>
      <c r="C87" s="11"/>
    </row>
    <row r="88" spans="1:3" ht="12.75">
      <c r="A88" s="11" t="s">
        <v>163</v>
      </c>
      <c r="B88" s="11" t="s">
        <v>164</v>
      </c>
      <c r="C88" s="11"/>
    </row>
    <row r="89" spans="1:3" ht="12.75">
      <c r="A89" s="11" t="s">
        <v>165</v>
      </c>
      <c r="B89" s="11" t="s">
        <v>166</v>
      </c>
      <c r="C89" s="11"/>
    </row>
    <row r="90" spans="1:3" ht="12.75">
      <c r="A90" s="11" t="s">
        <v>167</v>
      </c>
      <c r="B90" s="11" t="s">
        <v>168</v>
      </c>
      <c r="C90" s="11"/>
    </row>
    <row r="91" spans="1:3" ht="12.75">
      <c r="A91" s="11" t="s">
        <v>169</v>
      </c>
      <c r="B91" s="11" t="s">
        <v>170</v>
      </c>
      <c r="C91" s="11"/>
    </row>
    <row r="92" spans="1:3" ht="12.75">
      <c r="A92" s="11" t="s">
        <v>171</v>
      </c>
      <c r="B92" s="11" t="s">
        <v>172</v>
      </c>
      <c r="C92" s="11"/>
    </row>
    <row r="93" spans="1:3" ht="12.75">
      <c r="A93" s="11" t="s">
        <v>173</v>
      </c>
      <c r="B93" s="11" t="s">
        <v>174</v>
      </c>
      <c r="C93" s="11"/>
    </row>
    <row r="94" spans="1:3" ht="12.7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2.75">
      <c r="B20" s="10">
        <v>7</v>
      </c>
      <c r="C20" s="3" t="s">
        <v>9</v>
      </c>
      <c r="G20"/>
    </row>
    <row r="21" spans="2:5" ht="12.75">
      <c r="B21" s="10">
        <v>8</v>
      </c>
      <c r="C21" s="3" t="s">
        <v>10</v>
      </c>
      <c r="E21"/>
    </row>
    <row r="22" spans="2:5" ht="12.75">
      <c r="B22" s="10">
        <v>9</v>
      </c>
      <c r="C22" s="3" t="s">
        <v>11</v>
      </c>
      <c r="E22"/>
    </row>
    <row r="23" spans="2:5" ht="12.75">
      <c r="B23" s="3">
        <v>10</v>
      </c>
      <c r="C23" s="3" t="s">
        <v>12</v>
      </c>
      <c r="E23"/>
    </row>
    <row r="24" spans="2:5" ht="12.75">
      <c r="B24" s="3">
        <v>11</v>
      </c>
      <c r="C24" s="3" t="s">
        <v>13</v>
      </c>
      <c r="E24"/>
    </row>
    <row r="25" spans="2:5" ht="12.7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5"/>
  </sheetPr>
  <dimension ref="B1:I66"/>
  <sheetViews>
    <sheetView showGridLines="0" zoomScalePageLayoutView="0" workbookViewId="0" topLeftCell="A1">
      <pane ySplit="2" topLeftCell="A3" activePane="bottomLeft" state="frozen"/>
      <selection pane="topLeft" activeCell="D19" sqref="D19"/>
      <selection pane="bottomLeft" activeCell="C4" sqref="C4"/>
    </sheetView>
  </sheetViews>
  <sheetFormatPr defaultColWidth="9.00390625" defaultRowHeight="13.5"/>
  <cols>
    <col min="1" max="1" width="5.00390625" style="185" customWidth="1"/>
    <col min="2" max="2" width="2.75390625" style="185" customWidth="1"/>
    <col min="3" max="3" width="16.75390625" style="185" customWidth="1"/>
    <col min="4" max="4" width="34.00390625" style="185" customWidth="1"/>
    <col min="5" max="5" width="19.75390625" style="185" customWidth="1"/>
    <col min="6" max="6" width="6.25390625" style="185" customWidth="1"/>
    <col min="7" max="8" width="9.00390625" style="185" customWidth="1"/>
    <col min="9" max="9" width="9.00390625" style="185" hidden="1" customWidth="1"/>
    <col min="10" max="16384" width="9.00390625" style="185" customWidth="1"/>
  </cols>
  <sheetData>
    <row r="1" spans="3:5" ht="13.5">
      <c r="C1" s="278" t="str">
        <f>IF('高校男子'!C1="","",'高校男子'!C1)&amp;"大会リレー申込み"</f>
        <v>大会リレー申込み</v>
      </c>
      <c r="D1" s="278"/>
      <c r="E1" s="278"/>
    </row>
    <row r="2" ht="12.75">
      <c r="C2" s="199" t="s">
        <v>385</v>
      </c>
    </row>
    <row r="3" spans="2:5" ht="15.75" customHeight="1">
      <c r="B3" s="196"/>
      <c r="C3" s="191" t="s">
        <v>207</v>
      </c>
      <c r="D3" s="186" t="s">
        <v>381</v>
      </c>
      <c r="E3" s="186" t="s">
        <v>321</v>
      </c>
    </row>
    <row r="4" spans="2:9" ht="19.5" customHeight="1">
      <c r="B4" s="197"/>
      <c r="C4" s="192"/>
      <c r="D4" s="188"/>
      <c r="E4" s="189"/>
      <c r="I4" s="185">
        <f>IF('申込必要事項'!D3="","",'申込必要事項'!D3)</f>
      </c>
    </row>
    <row r="5" spans="2:5" ht="15.75" customHeight="1">
      <c r="B5" s="197"/>
      <c r="C5" s="191" t="s">
        <v>382</v>
      </c>
      <c r="D5" s="186" t="s">
        <v>380</v>
      </c>
      <c r="E5" s="186" t="s">
        <v>199</v>
      </c>
    </row>
    <row r="6" spans="2:5" ht="19.5" customHeight="1">
      <c r="B6" s="197"/>
      <c r="C6" s="193"/>
      <c r="D6" s="188"/>
      <c r="E6" s="190"/>
    </row>
    <row r="7" spans="2:5" ht="19.5" customHeight="1">
      <c r="B7" s="210">
        <v>1</v>
      </c>
      <c r="C7" s="193"/>
      <c r="D7" s="188"/>
      <c r="E7" s="190"/>
    </row>
    <row r="8" spans="2:5" ht="19.5" customHeight="1">
      <c r="B8" s="197"/>
      <c r="C8" s="193"/>
      <c r="D8" s="188"/>
      <c r="E8" s="190"/>
    </row>
    <row r="9" spans="2:5" ht="19.5" customHeight="1">
      <c r="B9" s="197"/>
      <c r="C9" s="193"/>
      <c r="D9" s="188"/>
      <c r="E9" s="190"/>
    </row>
    <row r="10" spans="2:5" ht="19.5" customHeight="1">
      <c r="B10" s="197"/>
      <c r="C10" s="193"/>
      <c r="D10" s="188"/>
      <c r="E10" s="190"/>
    </row>
    <row r="11" spans="2:5" ht="19.5" customHeight="1">
      <c r="B11" s="198"/>
      <c r="C11" s="193"/>
      <c r="D11" s="188"/>
      <c r="E11" s="190"/>
    </row>
    <row r="12" ht="18" customHeight="1"/>
    <row r="13" ht="18" customHeight="1"/>
    <row r="14" spans="2:5" ht="15.75" customHeight="1">
      <c r="B14" s="196"/>
      <c r="C14" s="191" t="s">
        <v>207</v>
      </c>
      <c r="D14" s="186" t="s">
        <v>381</v>
      </c>
      <c r="E14" s="186" t="s">
        <v>321</v>
      </c>
    </row>
    <row r="15" spans="2:5" ht="19.5" customHeight="1">
      <c r="B15" s="197"/>
      <c r="C15" s="192"/>
      <c r="D15" s="188"/>
      <c r="E15" s="189"/>
    </row>
    <row r="16" spans="2:5" ht="15.75" customHeight="1">
      <c r="B16" s="197"/>
      <c r="C16" s="191" t="s">
        <v>382</v>
      </c>
      <c r="D16" s="186" t="s">
        <v>380</v>
      </c>
      <c r="E16" s="186" t="s">
        <v>199</v>
      </c>
    </row>
    <row r="17" spans="2:5" ht="19.5" customHeight="1">
      <c r="B17" s="197"/>
      <c r="C17" s="193"/>
      <c r="D17" s="188"/>
      <c r="E17" s="190"/>
    </row>
    <row r="18" spans="2:5" ht="19.5" customHeight="1">
      <c r="B18" s="210">
        <v>2</v>
      </c>
      <c r="C18" s="193"/>
      <c r="D18" s="188"/>
      <c r="E18" s="190"/>
    </row>
    <row r="19" spans="2:5" ht="19.5" customHeight="1">
      <c r="B19" s="197"/>
      <c r="C19" s="193"/>
      <c r="D19" s="188"/>
      <c r="E19" s="190"/>
    </row>
    <row r="20" spans="2:5" ht="19.5" customHeight="1">
      <c r="B20" s="197"/>
      <c r="C20" s="193"/>
      <c r="D20" s="188"/>
      <c r="E20" s="190"/>
    </row>
    <row r="21" spans="2:5" ht="19.5" customHeight="1">
      <c r="B21" s="197"/>
      <c r="C21" s="193"/>
      <c r="D21" s="188"/>
      <c r="E21" s="190"/>
    </row>
    <row r="22" spans="2:5" ht="19.5" customHeight="1">
      <c r="B22" s="198"/>
      <c r="C22" s="193"/>
      <c r="D22" s="188"/>
      <c r="E22" s="190"/>
    </row>
    <row r="23" ht="18" customHeight="1"/>
    <row r="24" ht="18" customHeight="1"/>
    <row r="25" spans="2:5" ht="15.75" customHeight="1">
      <c r="B25" s="196"/>
      <c r="C25" s="191" t="s">
        <v>207</v>
      </c>
      <c r="D25" s="186" t="s">
        <v>381</v>
      </c>
      <c r="E25" s="186" t="s">
        <v>321</v>
      </c>
    </row>
    <row r="26" spans="2:5" ht="19.5" customHeight="1">
      <c r="B26" s="197"/>
      <c r="C26" s="192"/>
      <c r="D26" s="188"/>
      <c r="E26" s="189"/>
    </row>
    <row r="27" spans="2:5" ht="15.75" customHeight="1">
      <c r="B27" s="197"/>
      <c r="C27" s="191" t="s">
        <v>382</v>
      </c>
      <c r="D27" s="186" t="s">
        <v>380</v>
      </c>
      <c r="E27" s="186" t="s">
        <v>199</v>
      </c>
    </row>
    <row r="28" spans="2:5" ht="19.5" customHeight="1">
      <c r="B28" s="197"/>
      <c r="C28" s="193"/>
      <c r="D28" s="188"/>
      <c r="E28" s="190"/>
    </row>
    <row r="29" spans="2:5" ht="19.5" customHeight="1">
      <c r="B29" s="210">
        <v>3</v>
      </c>
      <c r="C29" s="193"/>
      <c r="D29" s="188"/>
      <c r="E29" s="190"/>
    </row>
    <row r="30" spans="2:5" ht="19.5" customHeight="1">
      <c r="B30" s="197"/>
      <c r="C30" s="193"/>
      <c r="D30" s="188"/>
      <c r="E30" s="190"/>
    </row>
    <row r="31" spans="2:5" ht="19.5" customHeight="1">
      <c r="B31" s="197"/>
      <c r="C31" s="193"/>
      <c r="D31" s="188"/>
      <c r="E31" s="190"/>
    </row>
    <row r="32" spans="2:5" ht="19.5" customHeight="1">
      <c r="B32" s="197"/>
      <c r="C32" s="193"/>
      <c r="D32" s="188"/>
      <c r="E32" s="190"/>
    </row>
    <row r="33" spans="2:5" ht="19.5" customHeight="1">
      <c r="B33" s="198"/>
      <c r="C33" s="193"/>
      <c r="D33" s="188"/>
      <c r="E33" s="190"/>
    </row>
    <row r="34" ht="18" customHeight="1"/>
    <row r="35" ht="18" customHeight="1"/>
    <row r="36" spans="2:5" ht="15.75" customHeight="1">
      <c r="B36" s="196"/>
      <c r="C36" s="191" t="s">
        <v>207</v>
      </c>
      <c r="D36" s="186" t="s">
        <v>381</v>
      </c>
      <c r="E36" s="186" t="s">
        <v>321</v>
      </c>
    </row>
    <row r="37" spans="2:5" ht="19.5" customHeight="1">
      <c r="B37" s="197"/>
      <c r="C37" s="192"/>
      <c r="D37" s="188"/>
      <c r="E37" s="189"/>
    </row>
    <row r="38" spans="2:5" ht="15.75" customHeight="1">
      <c r="B38" s="197"/>
      <c r="C38" s="191" t="s">
        <v>382</v>
      </c>
      <c r="D38" s="186" t="s">
        <v>380</v>
      </c>
      <c r="E38" s="186" t="s">
        <v>199</v>
      </c>
    </row>
    <row r="39" spans="2:5" ht="19.5" customHeight="1">
      <c r="B39" s="197"/>
      <c r="C39" s="193"/>
      <c r="D39" s="188"/>
      <c r="E39" s="190"/>
    </row>
    <row r="40" spans="2:5" ht="19.5" customHeight="1">
      <c r="B40" s="210">
        <v>4</v>
      </c>
      <c r="C40" s="193"/>
      <c r="D40" s="188"/>
      <c r="E40" s="190"/>
    </row>
    <row r="41" spans="2:5" ht="19.5" customHeight="1">
      <c r="B41" s="197"/>
      <c r="C41" s="193"/>
      <c r="D41" s="188"/>
      <c r="E41" s="190"/>
    </row>
    <row r="42" spans="2:5" ht="19.5" customHeight="1">
      <c r="B42" s="197"/>
      <c r="C42" s="193"/>
      <c r="D42" s="188"/>
      <c r="E42" s="190"/>
    </row>
    <row r="43" spans="2:5" ht="19.5" customHeight="1">
      <c r="B43" s="197"/>
      <c r="C43" s="193"/>
      <c r="D43" s="188"/>
      <c r="E43" s="190"/>
    </row>
    <row r="44" spans="2:5" ht="19.5" customHeight="1">
      <c r="B44" s="198"/>
      <c r="C44" s="193"/>
      <c r="D44" s="188"/>
      <c r="E44" s="190"/>
    </row>
    <row r="45" ht="18" customHeight="1"/>
    <row r="46" ht="18" customHeight="1"/>
    <row r="47" spans="2:5" ht="15.75" customHeight="1">
      <c r="B47" s="196"/>
      <c r="C47" s="191" t="s">
        <v>207</v>
      </c>
      <c r="D47" s="186" t="s">
        <v>381</v>
      </c>
      <c r="E47" s="186" t="s">
        <v>321</v>
      </c>
    </row>
    <row r="48" spans="2:5" ht="19.5" customHeight="1">
      <c r="B48" s="197"/>
      <c r="C48" s="194"/>
      <c r="D48" s="188"/>
      <c r="E48" s="187"/>
    </row>
    <row r="49" spans="2:5" ht="15.75" customHeight="1">
      <c r="B49" s="197"/>
      <c r="C49" s="191" t="s">
        <v>382</v>
      </c>
      <c r="D49" s="186" t="s">
        <v>380</v>
      </c>
      <c r="E49" s="186" t="s">
        <v>199</v>
      </c>
    </row>
    <row r="50" spans="2:5" ht="19.5" customHeight="1">
      <c r="B50" s="197"/>
      <c r="C50" s="193"/>
      <c r="D50" s="188"/>
      <c r="E50" s="190"/>
    </row>
    <row r="51" spans="2:5" ht="19.5" customHeight="1">
      <c r="B51" s="210">
        <v>5</v>
      </c>
      <c r="C51" s="193"/>
      <c r="D51" s="188"/>
      <c r="E51" s="190"/>
    </row>
    <row r="52" spans="2:5" ht="19.5" customHeight="1">
      <c r="B52" s="197"/>
      <c r="C52" s="193"/>
      <c r="D52" s="188"/>
      <c r="E52" s="190"/>
    </row>
    <row r="53" spans="2:5" ht="19.5" customHeight="1">
      <c r="B53" s="197"/>
      <c r="C53" s="193"/>
      <c r="D53" s="188"/>
      <c r="E53" s="190"/>
    </row>
    <row r="54" spans="2:5" ht="19.5" customHeight="1">
      <c r="B54" s="197"/>
      <c r="C54" s="193"/>
      <c r="D54" s="188"/>
      <c r="E54" s="190"/>
    </row>
    <row r="55" spans="2:5" ht="19.5" customHeight="1">
      <c r="B55" s="198"/>
      <c r="C55" s="193"/>
      <c r="D55" s="188"/>
      <c r="E55" s="190"/>
    </row>
    <row r="56" ht="18" customHeight="1">
      <c r="B56" s="195"/>
    </row>
    <row r="57" ht="18" customHeight="1"/>
    <row r="58" spans="2:5" ht="15.75" customHeight="1">
      <c r="B58" s="196"/>
      <c r="C58" s="191" t="s">
        <v>207</v>
      </c>
      <c r="D58" s="186" t="s">
        <v>381</v>
      </c>
      <c r="E58" s="186" t="s">
        <v>321</v>
      </c>
    </row>
    <row r="59" spans="2:5" ht="19.5" customHeight="1">
      <c r="B59" s="197"/>
      <c r="C59" s="192"/>
      <c r="D59" s="188"/>
      <c r="E59" s="189"/>
    </row>
    <row r="60" spans="2:5" ht="15.75" customHeight="1">
      <c r="B60" s="197"/>
      <c r="C60" s="191" t="s">
        <v>382</v>
      </c>
      <c r="D60" s="186" t="s">
        <v>380</v>
      </c>
      <c r="E60" s="186" t="s">
        <v>199</v>
      </c>
    </row>
    <row r="61" spans="2:5" ht="19.5" customHeight="1">
      <c r="B61" s="197"/>
      <c r="C61" s="193"/>
      <c r="D61" s="188"/>
      <c r="E61" s="190"/>
    </row>
    <row r="62" spans="2:5" ht="19.5" customHeight="1">
      <c r="B62" s="210">
        <v>6</v>
      </c>
      <c r="C62" s="193"/>
      <c r="D62" s="188"/>
      <c r="E62" s="190"/>
    </row>
    <row r="63" spans="2:5" ht="19.5" customHeight="1">
      <c r="B63" s="197"/>
      <c r="C63" s="193"/>
      <c r="D63" s="188"/>
      <c r="E63" s="190"/>
    </row>
    <row r="64" spans="2:5" ht="19.5" customHeight="1">
      <c r="B64" s="197"/>
      <c r="C64" s="193"/>
      <c r="D64" s="188"/>
      <c r="E64" s="190"/>
    </row>
    <row r="65" spans="2:5" ht="19.5" customHeight="1">
      <c r="B65" s="197"/>
      <c r="C65" s="193"/>
      <c r="D65" s="188"/>
      <c r="E65" s="190"/>
    </row>
    <row r="66" spans="2:5" ht="19.5" customHeight="1">
      <c r="B66" s="198"/>
      <c r="C66" s="193"/>
      <c r="D66" s="188"/>
      <c r="E66" s="190"/>
    </row>
  </sheetData>
  <sheetProtection sheet="1" objects="1" scenarios="1" selectLockedCells="1"/>
  <mergeCells count="1">
    <mergeCell ref="C1:E1"/>
  </mergeCells>
  <dataValidations count="2">
    <dataValidation type="list" allowBlank="1" showInputMessage="1" showErrorMessage="1" sqref="C15 C26 C37 C4 C48 C59">
      <formula1>"4×100mR,4×400mR"</formula1>
    </dataValidation>
    <dataValidation type="list" allowBlank="1" showInputMessage="1" imeMode="on" sqref="D4 D15 D26 D37 D48 D59">
      <formula1>$I$4</formula1>
    </dataValidation>
  </dataValidations>
  <printOptions/>
  <pageMargins left="0.75" right="0.75" top="0.7" bottom="0.43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ohashi</cp:lastModifiedBy>
  <cp:lastPrinted>2013-07-08T05:48:42Z</cp:lastPrinted>
  <dcterms:created xsi:type="dcterms:W3CDTF">2008-02-20T03:31:46Z</dcterms:created>
  <dcterms:modified xsi:type="dcterms:W3CDTF">2019-04-13T13:49:56Z</dcterms:modified>
  <cp:category/>
  <cp:version/>
  <cp:contentType/>
  <cp:contentStatus/>
</cp:coreProperties>
</file>