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1)" sheetId="3" r:id="rId3"/>
    <sheet name="女子(様式1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'最初にご確認ください'!$B$1:$Q$71</definedName>
    <definedName name="_xlnm.Print_Area" localSheetId="8">'参加人数'!$A$1:$F$27</definedName>
    <definedName name="_xlnm.Print_Area" localSheetId="3">'女子(様式1)'!$A$1:$L$60</definedName>
    <definedName name="_xlnm.Print_Area" localSheetId="2">'男子(様式1)'!$A$1:$L$60</definedName>
    <definedName name="_xlnm.Print_Titles" localSheetId="3">'女子(様式1)'!$1:$9</definedName>
    <definedName name="_xlnm.Print_Titles" localSheetId="2">'男子(様式1)'!$1:$9</definedName>
  </definedNames>
  <calcPr fullCalcOnLoad="1"/>
</workbook>
</file>

<file path=xl/comments3.xml><?xml version="1.0" encoding="utf-8"?>
<comments xmlns="http://schemas.openxmlformats.org/spreadsheetml/2006/main">
  <authors>
    <author>TF-19</author>
  </authors>
  <commentList>
    <comment ref="B11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</commentList>
</comments>
</file>

<file path=xl/comments4.xml><?xml version="1.0" encoding="utf-8"?>
<comments xmlns="http://schemas.openxmlformats.org/spreadsheetml/2006/main">
  <authors>
    <author>TF-19</author>
  </authors>
  <commentList>
    <comment ref="B11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</commentList>
</comments>
</file>

<file path=xl/sharedStrings.xml><?xml version="1.0" encoding="utf-8"?>
<sst xmlns="http://schemas.openxmlformats.org/spreadsheetml/2006/main" count="621" uniqueCount="390">
  <si>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</si>
  <si>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</si>
  <si>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</si>
  <si>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</si>
  <si>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</si>
  <si>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</si>
  <si>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</si>
  <si>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</si>
  <si>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</si>
  <si>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</si>
  <si>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</si>
  <si>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</si>
  <si>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</si>
  <si>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</si>
  <si>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</si>
  <si>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</si>
  <si>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</si>
  <si>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</si>
  <si>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</si>
  <si>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</si>
  <si>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</si>
  <si>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</si>
  <si>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</si>
  <si>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</si>
  <si>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</si>
  <si>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</si>
  <si>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</si>
  <si>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</si>
  <si>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</si>
  <si>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</si>
  <si>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</si>
  <si>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</si>
  <si>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</si>
  <si>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</si>
  <si>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</si>
  <si>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</si>
  <si>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</si>
  <si>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</si>
  <si>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</si>
  <si>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</si>
  <si>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</si>
  <si>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</si>
  <si>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</si>
  <si>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</si>
  <si>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</si>
  <si>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</si>
  <si>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</si>
  <si>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</si>
  <si>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</si>
  <si>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</si>
  <si>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</si>
  <si>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</si>
  <si>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</si>
  <si>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</si>
  <si>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</si>
  <si>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</si>
  <si>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</si>
  <si>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</si>
  <si>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</si>
  <si>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</si>
  <si>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</si>
  <si>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</si>
  <si>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</si>
  <si>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</si>
  <si>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</si>
  <si>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</si>
  <si>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</si>
  <si>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</si>
  <si>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</si>
  <si>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</si>
  <si>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</si>
  <si>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</si>
  <si>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</si>
  <si>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</si>
  <si>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</si>
  <si>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</si>
  <si>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</si>
  <si>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</si>
  <si>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</si>
  <si>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</si>
  <si>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</si>
  <si>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</si>
  <si>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</si>
  <si>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</si>
  <si>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</si>
  <si>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</si>
  <si>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</si>
  <si>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</si>
  <si>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</si>
  <si>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</si>
  <si>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</si>
  <si>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</si>
  <si>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</si>
  <si>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</si>
  <si>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</si>
  <si>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</si>
  <si>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</si>
  <si>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</si>
  <si>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</si>
  <si>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</si>
  <si>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</si>
  <si>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</si>
  <si>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</si>
  <si>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</si>
  <si>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</si>
  <si>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</si>
  <si>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</si>
  <si>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</si>
  <si>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</si>
  <si>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</si>
  <si>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</si>
  <si>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</si>
  <si>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</si>
  <si>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</si>
  <si>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</si>
  <si>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</si>
  <si>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</si>
  <si>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</si>
  <si>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</si>
  <si>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</si>
  <si>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</si>
  <si>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</si>
  <si>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</si>
  <si>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</si>
  <si>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</si>
  <si>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</si>
  <si>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</si>
  <si>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</si>
  <si>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</si>
  <si>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</si>
  <si>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</si>
  <si>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</si>
  <si>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</si>
  <si>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</si>
  <si>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</si>
  <si>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</si>
  <si>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</si>
  <si>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</si>
  <si>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</si>
  <si>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</si>
  <si>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</si>
  <si>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</si>
  <si>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</si>
  <si>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</si>
  <si>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</si>
  <si>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</si>
  <si>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</si>
  <si>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</si>
  <si>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</si>
  <si>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</si>
  <si>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</si>
  <si>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</si>
  <si>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</si>
  <si>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</si>
  <si>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</si>
  <si>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</si>
  <si>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</si>
  <si>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</si>
  <si>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</si>
  <si>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</si>
  <si>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</si>
  <si>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</si>
  <si>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</si>
  <si>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</si>
  <si>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</si>
  <si>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</si>
  <si>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</si>
  <si>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</si>
  <si>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</si>
  <si>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</si>
  <si>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</si>
  <si>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</si>
  <si>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</si>
  <si>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</si>
  <si>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</si>
  <si>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</si>
  <si>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</si>
  <si>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</si>
  <si>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</si>
  <si>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</si>
  <si>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</si>
  <si>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</si>
  <si>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</si>
  <si>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</si>
  <si>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</si>
  <si>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</si>
  <si>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</si>
  <si>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</si>
  <si>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</si>
  <si>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</si>
  <si>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</si>
  <si>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</si>
  <si>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</si>
  <si>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</si>
  <si>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</si>
  <si>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</si>
  <si>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</si>
  <si>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</si>
  <si>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</si>
  <si>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</si>
  <si>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</si>
  <si>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</si>
  <si>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</si>
  <si>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</si>
  <si>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</si>
  <si>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</si>
  <si>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</si>
  <si>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</si>
  <si>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</si>
  <si>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</si>
  <si>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</si>
  <si>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</si>
  <si>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</si>
  <si>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</si>
  <si>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</si>
  <si>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</si>
  <si>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</si>
  <si>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</si>
  <si>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</si>
  <si>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</si>
  <si>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</si>
  <si>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</si>
  <si>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</si>
  <si>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</si>
  <si>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</si>
  <si>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</si>
  <si>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</si>
  <si>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</si>
  <si>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</si>
  <si>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</si>
  <si>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</si>
  <si>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</si>
  <si>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</si>
  <si>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</si>
  <si>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</si>
  <si>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</si>
  <si>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</si>
  <si>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</si>
  <si>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</si>
  <si>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</si>
  <si>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</si>
  <si>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</si>
  <si>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</si>
  <si>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</si>
  <si>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</si>
  <si>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</si>
  <si>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</si>
  <si>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</si>
  <si>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</si>
  <si>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</si>
  <si>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</si>
  <si>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</si>
  <si>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</si>
  <si>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</si>
  <si>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</si>
  <si>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</si>
  <si>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</si>
  <si>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</si>
  <si>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</si>
  <si>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</si>
  <si>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</si>
  <si>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</si>
  <si>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</si>
  <si>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</si>
  <si>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</si>
  <si>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</si>
  <si>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</si>
  <si>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</si>
  <si>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</si>
  <si>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</si>
  <si>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</si>
  <si>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</si>
  <si>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</si>
  <si>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</si>
  <si>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</si>
  <si>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</si>
  <si>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</si>
  <si>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</si>
  <si>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</si>
  <si>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</si>
  <si>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</si>
  <si>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</si>
  <si>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</si>
  <si>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</si>
  <si>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</si>
  <si>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</si>
  <si>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</si>
  <si>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</si>
  <si>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</si>
  <si>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</si>
  <si>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</si>
  <si>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</si>
  <si>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</si>
  <si>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</si>
  <si>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</si>
  <si>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</si>
  <si>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</si>
  <si>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</si>
  <si>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</si>
  <si>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</si>
  <si>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</si>
  <si>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</si>
  <si>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</si>
  <si>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</si>
  <si>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</si>
  <si>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</si>
  <si>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</si>
  <si>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</si>
  <si>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200m</t>
  </si>
  <si>
    <t>申込み種目１</t>
  </si>
  <si>
    <t>申込み種目２</t>
  </si>
  <si>
    <t>学校名</t>
  </si>
  <si>
    <t>帯広第一</t>
  </si>
  <si>
    <t>帯広東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</si>
  <si>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</si>
  <si>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</si>
  <si>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</si>
  <si>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</si>
  <si>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</si>
  <si>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</si>
  <si>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</si>
  <si>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氏　名</t>
  </si>
  <si>
    <t>大会名</t>
  </si>
  <si>
    <t>学校名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</si>
  <si>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</si>
  <si>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</si>
  <si>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</si>
  <si>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</si>
  <si>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</si>
  <si>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</si>
  <si>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</si>
  <si>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</si>
  <si>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</si>
  <si>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</si>
  <si>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</si>
  <si>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</si>
  <si>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</si>
  <si>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</si>
  <si>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</si>
  <si>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</si>
  <si>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</si>
  <si>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</si>
  <si>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緊急連絡先</t>
  </si>
  <si>
    <t>電話(携帯)</t>
  </si>
  <si>
    <t>氏 名</t>
  </si>
  <si>
    <t>連絡先</t>
  </si>
  <si>
    <t>所属名</t>
  </si>
  <si>
    <t>5年800m</t>
  </si>
  <si>
    <t>4年800m</t>
  </si>
  <si>
    <t>5年1500m</t>
  </si>
  <si>
    <t>6年1500m</t>
  </si>
  <si>
    <t>6年800m</t>
  </si>
  <si>
    <t>帯広小</t>
  </si>
  <si>
    <t>芽室小</t>
  </si>
  <si>
    <t>3年800m</t>
  </si>
  <si>
    <t>所属名の後ろには、小学校の場合は「小」少年団の場合は「少年団」など</t>
  </si>
  <si>
    <r>
      <t>・</t>
    </r>
    <r>
      <rPr>
        <sz val="12"/>
        <color indexed="10"/>
        <rFont val="ＭＳ ゴシック"/>
        <family val="3"/>
      </rPr>
      <t>大会の最高記録</t>
    </r>
    <r>
      <rPr>
        <sz val="12"/>
        <rFont val="ＭＳ ゴシック"/>
        <family val="3"/>
      </rPr>
      <t>を入力してください。記録がない場合は練習記録でも可とする。</t>
    </r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</si>
  <si>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</si>
  <si>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</si>
  <si>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>リレーメンバーには○をリストより選択してください。１チーム５名まで。</t>
  </si>
  <si>
    <t>ﾘﾚｰ</t>
  </si>
  <si>
    <t>例）帯広小、新得少年団、音更東小、池田陸上クラブ</t>
  </si>
  <si>
    <t>○</t>
  </si>
  <si>
    <t>ﾄｶﾁ ﾀﾛｳ</t>
  </si>
  <si>
    <t>ﾄｶﾁ ﾊﾅｺ</t>
  </si>
  <si>
    <t>学校名(8文字以内)</t>
  </si>
  <si>
    <t>８文字以内</t>
  </si>
  <si>
    <t>申込み必要事項のシートに学校名を全角にて入力してください。８字程度を限度とする。</t>
  </si>
  <si>
    <t>　【例】小学記録会申込（三条小）</t>
  </si>
  <si>
    <t>様式１－１</t>
  </si>
  <si>
    <t>様式１－２</t>
  </si>
  <si>
    <t>男女計</t>
  </si>
  <si>
    <t>400R</t>
  </si>
  <si>
    <t>混400R</t>
  </si>
  <si>
    <t>ｺﾝﾊﾞｲﾝﾄﾞ</t>
  </si>
  <si>
    <t>6年80mH</t>
  </si>
  <si>
    <t>6年走幅跳</t>
  </si>
  <si>
    <t>ｺﾝﾊﾞ
ｲﾝﾄﾞ
(自動)</t>
  </si>
  <si>
    <t>16.23</t>
  </si>
  <si>
    <t>3.25</t>
  </si>
  <si>
    <t>（混合は６名まで）</t>
  </si>
  <si>
    <t>ﾘﾚｰ</t>
  </si>
  <si>
    <t>参加校（ﾁｰﾑ)確認用</t>
  </si>
  <si>
    <t>学校名(所属名)</t>
  </si>
  <si>
    <t>※送付不要</t>
  </si>
  <si>
    <t>小学生男子</t>
  </si>
  <si>
    <t>小学生女子</t>
  </si>
  <si>
    <t>阿部重広杯長距離競技会</t>
  </si>
  <si>
    <t>未記入箇所</t>
  </si>
  <si>
    <t>十勝陸上競技協会主催大会申込(小学生用）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</si>
</sst>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7" fillId="0" borderId="3" applyNumberFormat="0" applyFill="0" applyAlignment="0" applyProtection="0"/>
    <xf numFmtId="0" fontId="58" fillId="3" borderId="0" applyNumberFormat="0" applyBorder="0" applyAlignment="0" applyProtection="0"/>
    <xf numFmtId="0" fontId="59" fillId="23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1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3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7" borderId="4" applyNumberFormat="0" applyAlignment="0" applyProtection="0"/>
    <xf numFmtId="0" fontId="66" fillId="4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25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vertical="center"/>
    </xf>
    <xf numFmtId="0" fontId="35" fillId="26" borderId="22" xfId="0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3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right" vertical="center" indent="1" shrinkToFit="1"/>
      <protection locked="0"/>
    </xf>
    <xf numFmtId="0" fontId="24" fillId="0" borderId="24" xfId="0" applyFont="1" applyBorder="1" applyAlignment="1" applyProtection="1">
      <alignment horizontal="right" vertical="center" indent="1"/>
      <protection locked="0"/>
    </xf>
    <xf numFmtId="0" fontId="24" fillId="0" borderId="25" xfId="0" applyFont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right" vertical="center" indent="1"/>
      <protection locked="0"/>
    </xf>
    <xf numFmtId="0" fontId="24" fillId="0" borderId="25" xfId="0" applyFont="1" applyFill="1" applyBorder="1" applyAlignment="1" applyProtection="1">
      <alignment horizontal="right" vertical="center" indent="1" shrinkToFit="1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2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vertical="center"/>
    </xf>
    <xf numFmtId="49" fontId="5" fillId="24" borderId="29" xfId="0" applyNumberFormat="1" applyFont="1" applyFill="1" applyBorder="1" applyAlignment="1">
      <alignment vertical="center"/>
    </xf>
    <xf numFmtId="0" fontId="35" fillId="23" borderId="10" xfId="0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horizontal="center" vertical="center"/>
      <protection hidden="1"/>
    </xf>
    <xf numFmtId="49" fontId="35" fillId="23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23" borderId="10" xfId="0" applyFont="1" applyFill="1" applyBorder="1" applyAlignment="1" applyProtection="1">
      <alignment vertical="center"/>
      <protection/>
    </xf>
    <xf numFmtId="0" fontId="36" fillId="23" borderId="10" xfId="0" applyFont="1" applyFill="1" applyBorder="1" applyAlignment="1" applyProtection="1">
      <alignment horizontal="center" vertical="center"/>
      <protection/>
    </xf>
    <xf numFmtId="49" fontId="36" fillId="2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176" fontId="5" fillId="21" borderId="31" xfId="0" applyNumberFormat="1" applyFont="1" applyFill="1" applyBorder="1" applyAlignment="1">
      <alignment vertical="center"/>
    </xf>
    <xf numFmtId="0" fontId="35" fillId="23" borderId="12" xfId="0" applyFont="1" applyFill="1" applyBorder="1" applyAlignment="1" applyProtection="1">
      <alignment vertical="center"/>
      <protection hidden="1"/>
    </xf>
    <xf numFmtId="0" fontId="36" fillId="23" borderId="12" xfId="0" applyFont="1" applyFill="1" applyBorder="1" applyAlignment="1" applyProtection="1">
      <alignment vertical="center"/>
      <protection/>
    </xf>
    <xf numFmtId="0" fontId="23" fillId="4" borderId="12" xfId="0" applyFont="1" applyFill="1" applyBorder="1" applyAlignment="1" applyProtection="1">
      <alignment horizontal="center" vertical="center"/>
      <protection hidden="1"/>
    </xf>
    <xf numFmtId="0" fontId="15" fillId="17" borderId="12" xfId="0" applyFont="1" applyFill="1" applyBorder="1" applyAlignment="1">
      <alignment horizontal="center" vertical="center"/>
    </xf>
    <xf numFmtId="0" fontId="24" fillId="0" borderId="32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3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vertical="center" shrinkToFit="1"/>
      <protection locked="0"/>
    </xf>
    <xf numFmtId="0" fontId="4" fillId="25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vertical="center" shrinkToFit="1"/>
      <protection locked="0"/>
    </xf>
    <xf numFmtId="49" fontId="23" fillId="25" borderId="27" xfId="0" applyNumberFormat="1" applyFont="1" applyFill="1" applyBorder="1" applyAlignment="1">
      <alignment horizontal="center" vertical="center" shrinkToFit="1"/>
    </xf>
    <xf numFmtId="49" fontId="5" fillId="24" borderId="12" xfId="0" applyNumberFormat="1" applyFont="1" applyFill="1" applyBorder="1" applyAlignment="1">
      <alignment vertical="center"/>
    </xf>
    <xf numFmtId="49" fontId="5" fillId="24" borderId="3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24" fillId="0" borderId="36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8" borderId="10" xfId="0" applyFont="1" applyFill="1" applyBorder="1" applyAlignment="1">
      <alignment horizontal="center" vertical="center"/>
    </xf>
    <xf numFmtId="0" fontId="35" fillId="26" borderId="37" xfId="49" applyNumberFormat="1" applyFont="1" applyFill="1" applyBorder="1" applyAlignment="1">
      <alignment horizontal="right" vertical="center"/>
    </xf>
    <xf numFmtId="0" fontId="36" fillId="3" borderId="37" xfId="49" applyNumberFormat="1" applyFont="1" applyFill="1" applyBorder="1" applyAlignment="1">
      <alignment vertical="center"/>
    </xf>
    <xf numFmtId="0" fontId="44" fillId="0" borderId="0" xfId="49" applyNumberFormat="1" applyFont="1" applyAlignment="1">
      <alignment vertical="center" shrinkToFit="1"/>
    </xf>
    <xf numFmtId="0" fontId="35" fillId="26" borderId="38" xfId="0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horizontal="center" vertical="center"/>
    </xf>
    <xf numFmtId="0" fontId="35" fillId="26" borderId="38" xfId="49" applyNumberFormat="1" applyFont="1" applyFill="1" applyBorder="1" applyAlignment="1">
      <alignment horizontal="right" vertical="center"/>
    </xf>
    <xf numFmtId="0" fontId="35" fillId="26" borderId="39" xfId="0" applyFont="1" applyFill="1" applyBorder="1" applyAlignment="1">
      <alignment vertical="center"/>
    </xf>
    <xf numFmtId="0" fontId="35" fillId="26" borderId="40" xfId="0" applyFont="1" applyFill="1" applyBorder="1" applyAlignment="1">
      <alignment horizontal="center" vertical="center"/>
    </xf>
    <xf numFmtId="176" fontId="35" fillId="26" borderId="38" xfId="0" applyNumberFormat="1" applyFont="1" applyFill="1" applyBorder="1" applyAlignment="1">
      <alignment vertical="center"/>
    </xf>
    <xf numFmtId="38" fontId="35" fillId="26" borderId="38" xfId="49" applyFont="1" applyFill="1" applyBorder="1" applyAlignment="1">
      <alignment horizontal="center" vertical="center"/>
    </xf>
    <xf numFmtId="0" fontId="35" fillId="26" borderId="38" xfId="0" applyFont="1" applyFill="1" applyBorder="1" applyAlignment="1">
      <alignment vertical="center"/>
    </xf>
    <xf numFmtId="0" fontId="35" fillId="3" borderId="40" xfId="0" applyFont="1" applyFill="1" applyBorder="1" applyAlignment="1">
      <alignment horizontal="center" vertical="center"/>
    </xf>
    <xf numFmtId="176" fontId="35" fillId="3" borderId="38" xfId="0" applyNumberFormat="1" applyFont="1" applyFill="1" applyBorder="1" applyAlignment="1">
      <alignment vertical="center"/>
    </xf>
    <xf numFmtId="38" fontId="36" fillId="3" borderId="38" xfId="49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vertical="center"/>
    </xf>
    <xf numFmtId="0" fontId="36" fillId="3" borderId="38" xfId="49" applyNumberFormat="1" applyFont="1" applyFill="1" applyBorder="1" applyAlignment="1">
      <alignment vertical="center"/>
    </xf>
    <xf numFmtId="0" fontId="35" fillId="3" borderId="39" xfId="0" applyFont="1" applyFill="1" applyBorder="1" applyAlignment="1">
      <alignment vertical="center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49" fontId="23" fillId="2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20" borderId="41" xfId="0" applyFont="1" applyFill="1" applyBorder="1" applyAlignment="1">
      <alignment horizontal="center" vertical="center"/>
    </xf>
    <xf numFmtId="0" fontId="43" fillId="20" borderId="0" xfId="0" applyFont="1" applyFill="1" applyAlignment="1">
      <alignment horizontal="center" vertical="center"/>
    </xf>
    <xf numFmtId="0" fontId="35" fillId="20" borderId="10" xfId="0" applyFont="1" applyFill="1" applyBorder="1" applyAlignment="1" applyProtection="1">
      <alignment vertical="center"/>
      <protection hidden="1"/>
    </xf>
    <xf numFmtId="49" fontId="35" fillId="20" borderId="10" xfId="0" applyNumberFormat="1" applyFont="1" applyFill="1" applyBorder="1" applyAlignment="1" applyProtection="1">
      <alignment horizontal="right" vertical="center"/>
      <protection hidden="1"/>
    </xf>
    <xf numFmtId="0" fontId="46" fillId="20" borderId="10" xfId="0" applyFont="1" applyFill="1" applyBorder="1" applyAlignment="1" applyProtection="1">
      <alignment horizontal="center" vertical="center"/>
      <protection/>
    </xf>
    <xf numFmtId="0" fontId="49" fillId="20" borderId="12" xfId="0" applyFont="1" applyFill="1" applyBorder="1" applyAlignment="1" applyProtection="1">
      <alignment horizontal="center" vertical="center"/>
      <protection/>
    </xf>
    <xf numFmtId="0" fontId="48" fillId="20" borderId="41" xfId="0" applyFont="1" applyFill="1" applyBorder="1" applyAlignment="1">
      <alignment horizontal="center" vertical="center" wrapText="1"/>
    </xf>
    <xf numFmtId="0" fontId="35" fillId="20" borderId="42" xfId="0" applyFont="1" applyFill="1" applyBorder="1" applyAlignment="1" applyProtection="1">
      <alignment vertical="center" shrinkToFit="1"/>
      <protection locked="0"/>
    </xf>
    <xf numFmtId="49" fontId="2" fillId="20" borderId="42" xfId="0" applyNumberFormat="1" applyFont="1" applyFill="1" applyBorder="1" applyAlignment="1" applyProtection="1">
      <alignment horizontal="right" vertical="center"/>
      <protection locked="0"/>
    </xf>
    <xf numFmtId="0" fontId="32" fillId="20" borderId="42" xfId="0" applyFont="1" applyFill="1" applyBorder="1" applyAlignment="1" applyProtection="1">
      <alignment horizontal="center" vertical="center"/>
      <protection locked="0"/>
    </xf>
    <xf numFmtId="0" fontId="50" fillId="20" borderId="42" xfId="0" applyFont="1" applyFill="1" applyBorder="1" applyAlignment="1" applyProtection="1">
      <alignment horizontal="center" vertical="center"/>
      <protection locked="0"/>
    </xf>
    <xf numFmtId="0" fontId="32" fillId="20" borderId="43" xfId="0" applyFont="1" applyFill="1" applyBorder="1" applyAlignment="1" applyProtection="1">
      <alignment horizontal="center" vertical="center"/>
      <protection/>
    </xf>
    <xf numFmtId="0" fontId="23" fillId="20" borderId="10" xfId="0" applyFont="1" applyFill="1" applyBorder="1" applyAlignment="1">
      <alignment horizontal="center" vertical="center" shrinkToFit="1"/>
    </xf>
    <xf numFmtId="49" fontId="23" fillId="20" borderId="10" xfId="0" applyNumberFormat="1" applyFont="1" applyFill="1" applyBorder="1" applyAlignment="1">
      <alignment horizontal="center" vertical="center" shrinkToFit="1"/>
    </xf>
    <xf numFmtId="0" fontId="36" fillId="20" borderId="10" xfId="0" applyFont="1" applyFill="1" applyBorder="1" applyAlignment="1" applyProtection="1">
      <alignment vertical="center"/>
      <protection/>
    </xf>
    <xf numFmtId="49" fontId="36" fillId="20" borderId="10" xfId="0" applyNumberFormat="1" applyFont="1" applyFill="1" applyBorder="1" applyAlignment="1" applyProtection="1">
      <alignment vertical="center"/>
      <protection/>
    </xf>
    <xf numFmtId="0" fontId="34" fillId="20" borderId="10" xfId="0" applyFont="1" applyFill="1" applyBorder="1" applyAlignment="1" applyProtection="1">
      <alignment horizontal="center" vertical="center"/>
      <protection/>
    </xf>
    <xf numFmtId="0" fontId="36" fillId="20" borderId="42" xfId="0" applyFont="1" applyFill="1" applyBorder="1" applyAlignment="1" applyProtection="1">
      <alignment vertical="center" shrinkToFit="1"/>
      <protection locked="0"/>
    </xf>
    <xf numFmtId="186" fontId="3" fillId="20" borderId="42" xfId="0" applyNumberFormat="1" applyFont="1" applyFill="1" applyBorder="1" applyAlignment="1" applyProtection="1">
      <alignment horizontal="right" vertical="center"/>
      <protection locked="0"/>
    </xf>
    <xf numFmtId="0" fontId="33" fillId="20" borderId="42" xfId="0" applyFont="1" applyFill="1" applyBorder="1" applyAlignment="1" applyProtection="1">
      <alignment horizontal="center" vertical="center"/>
      <protection locked="0"/>
    </xf>
    <xf numFmtId="0" fontId="33" fillId="20" borderId="4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 locked="0"/>
    </xf>
    <xf numFmtId="0" fontId="35" fillId="26" borderId="3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8" fillId="21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top" wrapText="1"/>
    </xf>
    <xf numFmtId="0" fontId="25" fillId="0" borderId="44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46" xfId="0" applyFont="1" applyBorder="1" applyAlignment="1">
      <alignment horizontal="left" vertical="center" wrapText="1" indent="2"/>
    </xf>
    <xf numFmtId="0" fontId="25" fillId="0" borderId="47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22" xfId="0" applyFont="1" applyBorder="1" applyAlignment="1">
      <alignment horizontal="left" vertical="center" wrapText="1" indent="2"/>
    </xf>
    <xf numFmtId="0" fontId="20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20" borderId="50" xfId="0" applyFont="1" applyFill="1" applyBorder="1" applyAlignment="1">
      <alignment horizontal="center" vertical="center" wrapText="1"/>
    </xf>
    <xf numFmtId="0" fontId="47" fillId="20" borderId="4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35" fillId="26" borderId="49" xfId="0" applyFont="1" applyFill="1" applyBorder="1" applyAlignment="1">
      <alignment horizontal="center" vertical="center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9" fillId="27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center"/>
    </xf>
    <xf numFmtId="0" fontId="12" fillId="0" borderId="32" xfId="0" applyFont="1" applyBorder="1" applyAlignment="1" applyProtection="1">
      <alignment horizontal="left" vertical="center" indent="1"/>
      <protection hidden="1"/>
    </xf>
    <xf numFmtId="0" fontId="12" fillId="0" borderId="39" xfId="0" applyFont="1" applyBorder="1" applyAlignment="1" applyProtection="1">
      <alignment horizontal="left" vertical="center" indent="1"/>
      <protection hidden="1"/>
    </xf>
    <xf numFmtId="0" fontId="39" fillId="0" borderId="45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35" fillId="3" borderId="49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 indent="1"/>
    </xf>
    <xf numFmtId="0" fontId="39" fillId="0" borderId="45" xfId="0" applyFont="1" applyBorder="1" applyAlignment="1">
      <alignment horizontal="center" vertical="top"/>
    </xf>
    <xf numFmtId="0" fontId="11" fillId="0" borderId="36" xfId="0" applyFont="1" applyBorder="1" applyAlignment="1" applyProtection="1">
      <alignment horizontal="left" indent="1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left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3"/>
  <sheetViews>
    <sheetView showGridLines="0" zoomScale="80" zoomScaleNormal="80" zoomScaleSheetLayoutView="80" zoomScalePageLayoutView="0" workbookViewId="0" topLeftCell="A1">
      <selection activeCell="I40" sqref="I40"/>
    </sheetView>
  </sheetViews>
  <sheetFormatPr defaultColWidth="6.125" defaultRowHeight="13.5"/>
  <cols>
    <col min="1" max="1" width="1.00390625" style="4" customWidth="1"/>
    <col min="2" max="2" width="7.875" style="4" customWidth="1"/>
    <col min="3" max="3" width="12.875" style="4" customWidth="1"/>
    <col min="4" max="4" width="13.75390625" style="4" customWidth="1"/>
    <col min="5" max="5" width="13.50390625" style="4" customWidth="1"/>
    <col min="6" max="6" width="6.375" style="4" customWidth="1"/>
    <col min="7" max="7" width="14.875" style="4" customWidth="1"/>
    <col min="8" max="8" width="8.625" style="4" customWidth="1"/>
    <col min="9" max="9" width="14.875" style="4" customWidth="1"/>
    <col min="10" max="10" width="8.625" style="4" customWidth="1"/>
    <col min="11" max="12" width="3.75390625" style="151" customWidth="1"/>
    <col min="13" max="13" width="7.50390625" style="4" customWidth="1"/>
    <col min="14" max="14" width="6.875" style="4" customWidth="1"/>
    <col min="15" max="16384" width="6.125" style="4" customWidth="1"/>
  </cols>
  <sheetData>
    <row r="1" spans="2:17" ht="27" customHeight="1">
      <c r="B1" s="215" t="s">
        <v>331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ht="12" customHeight="1" thickBot="1"/>
    <row r="3" spans="2:17" ht="7.5" customHeight="1">
      <c r="B3" s="219" t="s">
        <v>332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1"/>
    </row>
    <row r="4" spans="2:17" ht="18.75" customHeight="1">
      <c r="B4" s="222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/>
    </row>
    <row r="5" spans="2:17" ht="18.75" customHeight="1">
      <c r="B5" s="222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4"/>
    </row>
    <row r="6" spans="2:17" ht="8.25" customHeight="1" thickBot="1">
      <c r="B6" s="225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7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52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52"/>
    </row>
    <row r="9" spans="2:11" ht="18" customHeight="1">
      <c r="B9" s="218" t="s">
        <v>239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153"/>
    </row>
    <row r="11" spans="2:19" ht="17.25" customHeight="1">
      <c r="B11" s="217" t="s">
        <v>228</v>
      </c>
      <c r="C11" s="217"/>
      <c r="D11" s="58"/>
      <c r="E11" s="58"/>
      <c r="F11" s="58"/>
      <c r="G11" s="58"/>
      <c r="H11" s="58"/>
      <c r="I11" s="58"/>
      <c r="J11" s="58"/>
      <c r="K11" s="154"/>
      <c r="L11" s="155"/>
      <c r="M11" s="54"/>
      <c r="N11" s="54"/>
      <c r="O11" s="54"/>
      <c r="P11" s="54"/>
      <c r="Q11" s="54"/>
      <c r="R11" s="54"/>
      <c r="S11" s="54"/>
    </row>
    <row r="12" spans="2:19" ht="15.75" customHeight="1">
      <c r="B12" s="55" t="s">
        <v>229</v>
      </c>
      <c r="C12" s="55"/>
      <c r="D12" s="55"/>
      <c r="E12" s="55"/>
      <c r="F12" s="55"/>
      <c r="G12" s="55"/>
      <c r="H12" s="54"/>
      <c r="I12" s="54"/>
      <c r="J12" s="54"/>
      <c r="K12" s="155"/>
      <c r="L12" s="155"/>
      <c r="M12" s="54"/>
      <c r="N12" s="54"/>
      <c r="O12" s="54"/>
      <c r="P12" s="54"/>
      <c r="Q12" s="54"/>
      <c r="R12" s="54"/>
      <c r="S12" s="54"/>
    </row>
    <row r="13" spans="2:19" ht="15.75" customHeight="1">
      <c r="B13" s="55" t="s">
        <v>300</v>
      </c>
      <c r="C13" s="55"/>
      <c r="D13" s="55"/>
      <c r="E13" s="55"/>
      <c r="F13" s="55"/>
      <c r="G13" s="55"/>
      <c r="H13" s="54"/>
      <c r="I13" s="54"/>
      <c r="J13" s="54"/>
      <c r="K13" s="155"/>
      <c r="L13" s="155"/>
      <c r="M13" s="54"/>
      <c r="N13" s="54"/>
      <c r="O13" s="54"/>
      <c r="P13" s="54"/>
      <c r="Q13" s="54"/>
      <c r="R13" s="54"/>
      <c r="S13" s="54"/>
    </row>
    <row r="14" spans="2:19" ht="15.75" customHeight="1">
      <c r="B14" s="55" t="s">
        <v>230</v>
      </c>
      <c r="C14" s="55"/>
      <c r="D14" s="55"/>
      <c r="E14" s="55"/>
      <c r="F14" s="55"/>
      <c r="G14" s="55"/>
      <c r="H14" s="54"/>
      <c r="I14" s="54"/>
      <c r="J14" s="54"/>
      <c r="K14" s="155"/>
      <c r="L14" s="155"/>
      <c r="M14" s="54"/>
      <c r="N14" s="54"/>
      <c r="O14" s="54"/>
      <c r="P14" s="54"/>
      <c r="Q14" s="54"/>
      <c r="R14" s="54"/>
      <c r="S14" s="54"/>
    </row>
    <row r="15" spans="2:19" ht="15.75" customHeight="1">
      <c r="B15" s="55" t="s">
        <v>333</v>
      </c>
      <c r="C15" s="55"/>
      <c r="D15" s="55"/>
      <c r="E15" s="55"/>
      <c r="F15" s="55"/>
      <c r="G15" s="55"/>
      <c r="H15" s="54"/>
      <c r="I15" s="54"/>
      <c r="J15" s="54"/>
      <c r="K15" s="155"/>
      <c r="L15" s="155"/>
      <c r="M15" s="54"/>
      <c r="N15" s="54"/>
      <c r="O15" s="54"/>
      <c r="P15" s="54"/>
      <c r="Q15" s="54"/>
      <c r="R15" s="54"/>
      <c r="S15" s="54"/>
    </row>
    <row r="16" spans="2:19" ht="15.75" customHeight="1">
      <c r="B16" s="59" t="s">
        <v>368</v>
      </c>
      <c r="C16" s="59"/>
      <c r="D16" s="59"/>
      <c r="E16" s="59"/>
      <c r="F16" s="55"/>
      <c r="G16" s="55"/>
      <c r="H16" s="54"/>
      <c r="I16" s="54"/>
      <c r="J16" s="54"/>
      <c r="K16" s="155"/>
      <c r="L16" s="155"/>
      <c r="M16" s="54"/>
      <c r="N16" s="54"/>
      <c r="O16" s="54"/>
      <c r="P16" s="54"/>
      <c r="Q16" s="54"/>
      <c r="R16" s="54"/>
      <c r="S16" s="54"/>
    </row>
    <row r="17" spans="2:19" ht="15.75" customHeight="1">
      <c r="B17" s="55" t="s">
        <v>237</v>
      </c>
      <c r="C17" s="55"/>
      <c r="D17" s="55"/>
      <c r="E17" s="55"/>
      <c r="F17" s="55"/>
      <c r="G17" s="55"/>
      <c r="H17" s="54"/>
      <c r="I17" s="54"/>
      <c r="J17" s="54"/>
      <c r="K17" s="155"/>
      <c r="L17" s="155"/>
      <c r="M17" s="54"/>
      <c r="N17" s="54"/>
      <c r="O17" s="54"/>
      <c r="P17" s="54"/>
      <c r="Q17" s="54"/>
      <c r="R17" s="54"/>
      <c r="S17" s="54"/>
    </row>
    <row r="18" spans="2:19" ht="15.75" customHeight="1">
      <c r="B18" s="59" t="s">
        <v>238</v>
      </c>
      <c r="C18" s="55"/>
      <c r="D18" s="55"/>
      <c r="E18" s="55"/>
      <c r="F18" s="55"/>
      <c r="G18" s="55"/>
      <c r="H18" s="54"/>
      <c r="I18" s="54"/>
      <c r="J18" s="54"/>
      <c r="K18" s="155"/>
      <c r="L18" s="155"/>
      <c r="M18" s="54"/>
      <c r="N18" s="54"/>
      <c r="O18" s="54"/>
      <c r="P18" s="54"/>
      <c r="Q18" s="54"/>
      <c r="R18" s="54"/>
      <c r="S18" s="54"/>
    </row>
    <row r="19" spans="2:19" ht="14.25">
      <c r="B19" s="59"/>
      <c r="C19" s="55"/>
      <c r="D19" s="55"/>
      <c r="E19" s="55"/>
      <c r="F19" s="55"/>
      <c r="G19" s="55"/>
      <c r="H19" s="54"/>
      <c r="I19" s="54"/>
      <c r="J19" s="54"/>
      <c r="K19" s="155"/>
      <c r="L19" s="155"/>
      <c r="M19" s="54"/>
      <c r="N19" s="54"/>
      <c r="O19" s="54"/>
      <c r="P19" s="54"/>
      <c r="Q19" s="54"/>
      <c r="R19" s="54"/>
      <c r="S19" s="54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105" t="s">
        <v>197</v>
      </c>
      <c r="C23" s="106" t="s">
        <v>198</v>
      </c>
      <c r="D23" s="107" t="s">
        <v>302</v>
      </c>
      <c r="E23" s="108" t="s">
        <v>311</v>
      </c>
      <c r="F23" s="109" t="s">
        <v>199</v>
      </c>
      <c r="G23" s="40" t="s">
        <v>227</v>
      </c>
      <c r="H23" s="26" t="s">
        <v>315</v>
      </c>
      <c r="I23" s="51" t="s">
        <v>227</v>
      </c>
      <c r="J23" s="148" t="s">
        <v>315</v>
      </c>
      <c r="K23" s="216" t="s">
        <v>381</v>
      </c>
      <c r="L23" s="216"/>
      <c r="M23" s="159" t="s">
        <v>374</v>
      </c>
    </row>
    <row r="24" spans="2:13" ht="12.75" customHeight="1">
      <c r="B24" s="110" t="s">
        <v>224</v>
      </c>
      <c r="C24" s="28" t="s">
        <v>297</v>
      </c>
      <c r="D24" s="28" t="s">
        <v>303</v>
      </c>
      <c r="E24" s="28" t="s">
        <v>312</v>
      </c>
      <c r="F24" s="29">
        <v>3</v>
      </c>
      <c r="G24" s="30" t="s">
        <v>225</v>
      </c>
      <c r="H24" s="31" t="s">
        <v>226</v>
      </c>
      <c r="I24" s="30" t="s">
        <v>308</v>
      </c>
      <c r="J24" s="149" t="s">
        <v>317</v>
      </c>
      <c r="K24" s="156" t="s">
        <v>362</v>
      </c>
      <c r="L24" s="156"/>
      <c r="M24" s="160"/>
    </row>
    <row r="25" spans="2:13" ht="12.75" customHeight="1" thickBot="1">
      <c r="B25" s="111" t="s">
        <v>224</v>
      </c>
      <c r="C25" s="112" t="s">
        <v>298</v>
      </c>
      <c r="D25" s="112" t="s">
        <v>303</v>
      </c>
      <c r="E25" s="112" t="s">
        <v>313</v>
      </c>
      <c r="F25" s="113">
        <v>6</v>
      </c>
      <c r="G25" s="114" t="s">
        <v>301</v>
      </c>
      <c r="H25" s="115" t="s">
        <v>282</v>
      </c>
      <c r="I25" s="114"/>
      <c r="J25" s="150"/>
      <c r="K25" s="161"/>
      <c r="L25" s="161" t="s">
        <v>362</v>
      </c>
      <c r="M25" s="162"/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57"/>
    </row>
    <row r="31" spans="2:12" s="54" customFormat="1" ht="14.25">
      <c r="B31" s="17" t="s">
        <v>314</v>
      </c>
      <c r="C31" s="52"/>
      <c r="D31" s="52"/>
      <c r="E31" s="52"/>
      <c r="F31" s="52"/>
      <c r="G31" s="52"/>
      <c r="H31" s="53"/>
      <c r="I31" s="53"/>
      <c r="J31" s="53"/>
      <c r="K31" s="154"/>
      <c r="L31" s="155"/>
    </row>
    <row r="32" spans="2:12" s="54" customFormat="1" ht="14.25">
      <c r="B32" s="52"/>
      <c r="C32" s="52"/>
      <c r="D32" s="52"/>
      <c r="E32" s="52"/>
      <c r="F32" s="52"/>
      <c r="G32" s="52"/>
      <c r="H32" s="55"/>
      <c r="I32" s="55"/>
      <c r="J32" s="55"/>
      <c r="K32" s="158"/>
      <c r="L32" s="155"/>
    </row>
    <row r="33" spans="2:12" s="54" customFormat="1" ht="15.75" customHeight="1">
      <c r="B33" s="52" t="s">
        <v>318</v>
      </c>
      <c r="C33" s="52"/>
      <c r="D33" s="52"/>
      <c r="E33" s="52"/>
      <c r="F33" s="52"/>
      <c r="G33" s="52"/>
      <c r="H33" s="55"/>
      <c r="I33" s="55"/>
      <c r="J33" s="55"/>
      <c r="K33" s="158"/>
      <c r="L33" s="155"/>
    </row>
    <row r="34" spans="2:12" s="54" customFormat="1" ht="15.75" customHeight="1">
      <c r="B34" s="55" t="s">
        <v>340</v>
      </c>
      <c r="C34" s="52"/>
      <c r="D34" s="52"/>
      <c r="E34" s="52"/>
      <c r="F34" s="52"/>
      <c r="G34" s="52"/>
      <c r="H34" s="55"/>
      <c r="I34" s="55"/>
      <c r="J34" s="55"/>
      <c r="K34" s="158"/>
      <c r="L34" s="155"/>
    </row>
    <row r="35" spans="2:12" s="54" customFormat="1" ht="14.25">
      <c r="B35" s="55"/>
      <c r="C35" s="52"/>
      <c r="D35" s="52"/>
      <c r="E35" s="52"/>
      <c r="F35" s="52"/>
      <c r="G35" s="52"/>
      <c r="H35" s="55"/>
      <c r="I35" s="55"/>
      <c r="J35" s="55"/>
      <c r="K35" s="158"/>
      <c r="L35" s="155"/>
    </row>
    <row r="36" spans="2:12" s="54" customFormat="1" ht="11.25" customHeight="1">
      <c r="B36" s="52"/>
      <c r="C36" s="52"/>
      <c r="D36" s="52"/>
      <c r="E36" s="52"/>
      <c r="F36" s="52"/>
      <c r="G36" s="52"/>
      <c r="H36" s="55"/>
      <c r="I36" s="55"/>
      <c r="J36" s="55"/>
      <c r="K36" s="158"/>
      <c r="L36" s="155"/>
    </row>
    <row r="37" spans="2:12" s="54" customFormat="1" ht="14.25">
      <c r="B37" s="17" t="s">
        <v>319</v>
      </c>
      <c r="C37" s="52"/>
      <c r="D37" s="52"/>
      <c r="E37" s="52"/>
      <c r="F37" s="52"/>
      <c r="G37" s="52"/>
      <c r="H37" s="52"/>
      <c r="I37" s="52"/>
      <c r="K37" s="155"/>
      <c r="L37" s="155"/>
    </row>
    <row r="38" spans="2:12" s="54" customFormat="1" ht="14.25">
      <c r="B38" s="52"/>
      <c r="C38" s="52"/>
      <c r="D38" s="52"/>
      <c r="E38" s="52"/>
      <c r="F38" s="52"/>
      <c r="G38" s="52"/>
      <c r="H38" s="52"/>
      <c r="I38" s="52"/>
      <c r="K38" s="155"/>
      <c r="L38" s="155"/>
    </row>
    <row r="39" spans="2:12" s="54" customFormat="1" ht="16.5" customHeight="1">
      <c r="B39" s="52" t="s">
        <v>280</v>
      </c>
      <c r="C39" s="52"/>
      <c r="D39" s="52"/>
      <c r="E39" s="52"/>
      <c r="F39" s="52"/>
      <c r="G39" s="52"/>
      <c r="H39" s="52"/>
      <c r="I39" s="52"/>
      <c r="K39" s="155"/>
      <c r="L39" s="155"/>
    </row>
    <row r="40" spans="2:12" s="54" customFormat="1" ht="16.5" customHeight="1">
      <c r="B40" s="55" t="s">
        <v>341</v>
      </c>
      <c r="C40" s="55"/>
      <c r="D40" s="55"/>
      <c r="E40" s="55"/>
      <c r="F40" s="55"/>
      <c r="G40" s="55"/>
      <c r="H40" s="55"/>
      <c r="I40" s="55"/>
      <c r="J40" s="55"/>
      <c r="K40" s="158"/>
      <c r="L40" s="155"/>
    </row>
    <row r="41" spans="2:12" s="54" customFormat="1" ht="14.25">
      <c r="B41" s="55"/>
      <c r="C41" s="55"/>
      <c r="D41" s="55"/>
      <c r="E41" s="55"/>
      <c r="F41" s="55"/>
      <c r="G41" s="55"/>
      <c r="H41" s="55"/>
      <c r="I41" s="55"/>
      <c r="J41" s="55"/>
      <c r="K41" s="158"/>
      <c r="L41" s="155"/>
    </row>
    <row r="42" spans="2:12" s="54" customFormat="1" ht="14.25">
      <c r="B42" s="52"/>
      <c r="C42" s="55"/>
      <c r="D42" s="55"/>
      <c r="E42" s="55"/>
      <c r="F42" s="55"/>
      <c r="G42" s="55"/>
      <c r="H42" s="55"/>
      <c r="I42" s="55"/>
      <c r="J42" s="55"/>
      <c r="K42" s="158"/>
      <c r="L42" s="155"/>
    </row>
    <row r="43" spans="2:12" s="54" customFormat="1" ht="14.25">
      <c r="B43" s="17" t="s">
        <v>334</v>
      </c>
      <c r="C43" s="52"/>
      <c r="D43" s="52"/>
      <c r="E43" s="52"/>
      <c r="F43" s="52"/>
      <c r="G43" s="52"/>
      <c r="H43" s="55"/>
      <c r="I43" s="55"/>
      <c r="J43" s="55"/>
      <c r="K43" s="158"/>
      <c r="L43" s="155"/>
    </row>
    <row r="44" spans="2:12" s="54" customFormat="1" ht="14.25">
      <c r="B44" s="52"/>
      <c r="C44" s="52"/>
      <c r="D44" s="52"/>
      <c r="E44" s="52"/>
      <c r="F44" s="52"/>
      <c r="G44" s="52"/>
      <c r="H44" s="52"/>
      <c r="I44" s="52"/>
      <c r="K44" s="155"/>
      <c r="L44" s="155"/>
    </row>
    <row r="45" spans="2:12" s="54" customFormat="1" ht="16.5" customHeight="1">
      <c r="B45" s="52" t="s">
        <v>367</v>
      </c>
      <c r="C45" s="52"/>
      <c r="D45" s="52"/>
      <c r="E45" s="52"/>
      <c r="F45" s="52"/>
      <c r="G45" s="52"/>
      <c r="H45" s="52"/>
      <c r="I45" s="52"/>
      <c r="K45" s="155"/>
      <c r="L45" s="155"/>
    </row>
    <row r="46" spans="2:12" s="54" customFormat="1" ht="14.25">
      <c r="B46" s="55" t="s">
        <v>355</v>
      </c>
      <c r="C46" s="52"/>
      <c r="D46" s="52"/>
      <c r="E46" s="52"/>
      <c r="F46" s="52"/>
      <c r="G46" s="52"/>
      <c r="H46" s="52"/>
      <c r="I46" s="52"/>
      <c r="K46" s="155"/>
      <c r="L46" s="155"/>
    </row>
    <row r="47" spans="2:12" s="54" customFormat="1" ht="14.25">
      <c r="B47" s="52"/>
      <c r="C47" s="52"/>
      <c r="D47" s="52"/>
      <c r="E47" s="52"/>
      <c r="F47" s="52"/>
      <c r="G47" s="52"/>
      <c r="H47" s="52"/>
      <c r="I47" s="52"/>
      <c r="K47" s="155"/>
      <c r="L47" s="155"/>
    </row>
    <row r="48" spans="2:12" s="54" customFormat="1" ht="14.25">
      <c r="B48" s="17" t="s">
        <v>335</v>
      </c>
      <c r="C48" s="52"/>
      <c r="D48" s="52"/>
      <c r="E48" s="52"/>
      <c r="F48" s="52"/>
      <c r="G48" s="52"/>
      <c r="H48" s="52"/>
      <c r="I48" s="52"/>
      <c r="K48" s="155"/>
      <c r="L48" s="155"/>
    </row>
    <row r="49" spans="2:12" s="54" customFormat="1" ht="14.25">
      <c r="B49" s="52"/>
      <c r="C49" s="52"/>
      <c r="D49" s="52"/>
      <c r="E49" s="52"/>
      <c r="F49" s="52"/>
      <c r="G49" s="52"/>
      <c r="H49" s="52"/>
      <c r="I49" s="52"/>
      <c r="K49" s="155"/>
      <c r="L49" s="155"/>
    </row>
    <row r="50" spans="2:12" s="54" customFormat="1" ht="16.5" customHeight="1">
      <c r="B50" s="52" t="s">
        <v>316</v>
      </c>
      <c r="C50" s="52"/>
      <c r="D50" s="52"/>
      <c r="E50" s="52"/>
      <c r="F50" s="52"/>
      <c r="G50" s="52"/>
      <c r="H50" s="52"/>
      <c r="I50" s="52"/>
      <c r="K50" s="155"/>
      <c r="L50" s="155"/>
    </row>
    <row r="51" spans="2:12" s="54" customFormat="1" ht="14.25">
      <c r="B51" s="52"/>
      <c r="C51" s="52"/>
      <c r="D51" s="52"/>
      <c r="E51" s="52"/>
      <c r="F51" s="52"/>
      <c r="G51" s="52"/>
      <c r="H51" s="52"/>
      <c r="I51" s="52"/>
      <c r="K51" s="155"/>
      <c r="L51" s="155"/>
    </row>
    <row r="52" spans="2:12" s="54" customFormat="1" ht="14.25">
      <c r="B52" s="52"/>
      <c r="C52" s="52"/>
      <c r="D52" s="52"/>
      <c r="E52" s="52"/>
      <c r="F52" s="52"/>
      <c r="G52" s="52"/>
      <c r="H52" s="52"/>
      <c r="I52" s="52"/>
      <c r="K52" s="155"/>
      <c r="L52" s="155"/>
    </row>
    <row r="53" spans="2:12" s="54" customFormat="1" ht="14.25">
      <c r="B53" s="17" t="s">
        <v>336</v>
      </c>
      <c r="C53" s="52"/>
      <c r="D53" s="52"/>
      <c r="E53" s="52"/>
      <c r="F53" s="52"/>
      <c r="G53" s="52"/>
      <c r="H53" s="52"/>
      <c r="I53" s="52"/>
      <c r="K53" s="155"/>
      <c r="L53" s="155"/>
    </row>
    <row r="54" spans="2:12" s="54" customFormat="1" ht="14.25">
      <c r="B54" s="52"/>
      <c r="C54" s="52"/>
      <c r="D54" s="52"/>
      <c r="E54" s="52"/>
      <c r="F54" s="52"/>
      <c r="G54" s="52"/>
      <c r="H54" s="52"/>
      <c r="I54" s="52"/>
      <c r="K54" s="155"/>
      <c r="L54" s="155"/>
    </row>
    <row r="55" spans="2:12" s="54" customFormat="1" ht="16.5" customHeight="1">
      <c r="B55" s="55" t="s">
        <v>306</v>
      </c>
      <c r="C55" s="52"/>
      <c r="D55" s="52"/>
      <c r="E55" s="52"/>
      <c r="F55" s="52"/>
      <c r="G55" s="52"/>
      <c r="H55" s="52"/>
      <c r="I55" s="52"/>
      <c r="K55" s="155"/>
      <c r="L55" s="155"/>
    </row>
    <row r="56" spans="2:12" s="54" customFormat="1" ht="16.5" customHeight="1">
      <c r="B56" s="56" t="s">
        <v>320</v>
      </c>
      <c r="C56" s="52"/>
      <c r="D56" s="52"/>
      <c r="E56" s="52"/>
      <c r="F56" s="52"/>
      <c r="G56" s="52"/>
      <c r="H56" s="52"/>
      <c r="I56" s="52"/>
      <c r="K56" s="155"/>
      <c r="L56" s="155"/>
    </row>
    <row r="57" spans="2:12" s="54" customFormat="1" ht="14.25">
      <c r="B57" s="52"/>
      <c r="C57" s="52"/>
      <c r="D57" s="52"/>
      <c r="E57" s="52"/>
      <c r="F57" s="52"/>
      <c r="G57" s="52"/>
      <c r="H57" s="52"/>
      <c r="I57" s="52"/>
      <c r="K57" s="155"/>
      <c r="L57" s="155"/>
    </row>
    <row r="58" spans="2:12" s="54" customFormat="1" ht="14.25">
      <c r="B58" s="17" t="s">
        <v>337</v>
      </c>
      <c r="C58" s="52"/>
      <c r="D58" s="52"/>
      <c r="E58" s="52"/>
      <c r="F58" s="52"/>
      <c r="G58" s="52"/>
      <c r="H58" s="52"/>
      <c r="I58" s="52"/>
      <c r="K58" s="155"/>
      <c r="L58" s="155"/>
    </row>
    <row r="59" spans="2:12" s="54" customFormat="1" ht="14.25">
      <c r="B59" s="52"/>
      <c r="C59" s="52"/>
      <c r="D59" s="52"/>
      <c r="E59" s="52"/>
      <c r="F59" s="52"/>
      <c r="G59" s="52"/>
      <c r="H59" s="52"/>
      <c r="I59" s="52"/>
      <c r="K59" s="155"/>
      <c r="L59" s="155"/>
    </row>
    <row r="60" spans="2:12" s="54" customFormat="1" ht="16.5" customHeight="1">
      <c r="B60" s="52" t="s">
        <v>233</v>
      </c>
      <c r="C60" s="52"/>
      <c r="D60" s="52"/>
      <c r="E60" s="52"/>
      <c r="F60" s="52"/>
      <c r="G60" s="52"/>
      <c r="H60" s="52"/>
      <c r="I60" s="52"/>
      <c r="K60" s="155"/>
      <c r="L60" s="155"/>
    </row>
    <row r="61" spans="2:12" s="54" customFormat="1" ht="16.5" customHeight="1">
      <c r="B61" s="52"/>
      <c r="C61" s="57"/>
      <c r="D61" s="52" t="s">
        <v>338</v>
      </c>
      <c r="E61" s="52"/>
      <c r="G61" s="52"/>
      <c r="H61" s="52"/>
      <c r="I61" s="52"/>
      <c r="K61" s="155"/>
      <c r="L61" s="155"/>
    </row>
    <row r="62" spans="2:12" s="54" customFormat="1" ht="16.5" customHeight="1">
      <c r="B62" s="55" t="s">
        <v>234</v>
      </c>
      <c r="C62" s="55"/>
      <c r="D62" s="52"/>
      <c r="E62" s="52"/>
      <c r="F62" s="52"/>
      <c r="G62" s="52"/>
      <c r="H62" s="52"/>
      <c r="I62" s="52"/>
      <c r="K62" s="155"/>
      <c r="L62" s="155"/>
    </row>
    <row r="63" spans="2:12" s="54" customFormat="1" ht="16.5" customHeight="1">
      <c r="B63" s="52" t="s">
        <v>356</v>
      </c>
      <c r="C63" s="52"/>
      <c r="D63" s="52"/>
      <c r="E63" s="52"/>
      <c r="F63" s="52"/>
      <c r="G63" s="52"/>
      <c r="H63" s="52"/>
      <c r="I63" s="52"/>
      <c r="J63" s="52"/>
      <c r="K63" s="19"/>
      <c r="L63" s="155"/>
    </row>
    <row r="64" spans="2:12" s="54" customFormat="1" ht="16.5" customHeight="1">
      <c r="B64" s="52" t="s">
        <v>357</v>
      </c>
      <c r="C64" s="52"/>
      <c r="D64" s="52"/>
      <c r="E64" s="52"/>
      <c r="F64" s="52"/>
      <c r="G64" s="52"/>
      <c r="H64" s="52"/>
      <c r="I64" s="52"/>
      <c r="J64" s="52"/>
      <c r="K64" s="19"/>
      <c r="L64" s="155"/>
    </row>
    <row r="65" spans="2:12" s="54" customFormat="1" ht="16.5" customHeight="1">
      <c r="B65" s="52"/>
      <c r="C65" s="52" t="s">
        <v>358</v>
      </c>
      <c r="D65" s="52"/>
      <c r="E65" s="52"/>
      <c r="F65" s="52"/>
      <c r="G65" s="52"/>
      <c r="H65" s="52"/>
      <c r="I65" s="52"/>
      <c r="J65" s="52"/>
      <c r="K65" s="19"/>
      <c r="L65" s="155"/>
    </row>
    <row r="66" spans="2:12" s="54" customFormat="1" ht="16.5" customHeight="1">
      <c r="B66" s="52"/>
      <c r="C66" s="52" t="s">
        <v>281</v>
      </c>
      <c r="D66" s="52"/>
      <c r="E66" s="52"/>
      <c r="F66" s="52"/>
      <c r="G66" s="52"/>
      <c r="H66" s="52"/>
      <c r="I66" s="52"/>
      <c r="J66" s="52"/>
      <c r="K66" s="19"/>
      <c r="L66" s="155"/>
    </row>
    <row r="67" spans="2:12" s="54" customFormat="1" ht="14.25">
      <c r="B67" s="55"/>
      <c r="C67" s="55"/>
      <c r="D67" s="52"/>
      <c r="E67" s="52"/>
      <c r="F67" s="52"/>
      <c r="G67" s="52"/>
      <c r="H67" s="52"/>
      <c r="I67" s="52"/>
      <c r="K67" s="155"/>
      <c r="L67" s="155"/>
    </row>
    <row r="68" spans="1:12" s="54" customFormat="1" ht="14.25">
      <c r="A68" s="17" t="s">
        <v>339</v>
      </c>
      <c r="B68" s="52"/>
      <c r="C68" s="55"/>
      <c r="D68" s="52"/>
      <c r="E68" s="52"/>
      <c r="F68" s="52"/>
      <c r="G68" s="52"/>
      <c r="H68" s="52"/>
      <c r="I68" s="52"/>
      <c r="K68" s="155"/>
      <c r="L68" s="155"/>
    </row>
    <row r="69" spans="11:12" s="54" customFormat="1" ht="16.5" customHeight="1">
      <c r="K69" s="155"/>
      <c r="L69" s="155"/>
    </row>
    <row r="70" spans="2:12" s="54" customFormat="1" ht="14.25">
      <c r="B70" s="52" t="s">
        <v>359</v>
      </c>
      <c r="J70" s="54" t="s">
        <v>380</v>
      </c>
      <c r="K70" s="155"/>
      <c r="L70" s="155"/>
    </row>
    <row r="71" spans="2:12" s="54" customFormat="1" ht="14.25">
      <c r="B71" s="52"/>
      <c r="C71" s="52"/>
      <c r="D71" s="52"/>
      <c r="E71" s="52"/>
      <c r="F71" s="52"/>
      <c r="G71" s="52"/>
      <c r="H71" s="52"/>
      <c r="I71" s="52"/>
      <c r="K71" s="155"/>
      <c r="L71" s="155"/>
    </row>
    <row r="72" spans="3:12" s="54" customFormat="1" ht="14.25">
      <c r="C72" s="52"/>
      <c r="D72" s="52"/>
      <c r="E72" s="52"/>
      <c r="K72" s="155"/>
      <c r="L72" s="155"/>
    </row>
    <row r="73" spans="3:12" s="54" customFormat="1" ht="14.25">
      <c r="C73" s="52"/>
      <c r="D73" s="52"/>
      <c r="E73" s="52"/>
      <c r="K73" s="155"/>
      <c r="L73" s="155"/>
    </row>
  </sheetData>
  <sheetProtection selectLockedCells="1"/>
  <mergeCells count="5">
    <mergeCell ref="B1:Q1"/>
    <mergeCell ref="K23:L23"/>
    <mergeCell ref="B11:C11"/>
    <mergeCell ref="B9:K9"/>
    <mergeCell ref="B3:Q6"/>
  </mergeCells>
  <dataValidations count="1">
    <dataValidation allowBlank="1" showInputMessage="1" showErrorMessage="1" imeMode="halfKatakana" sqref="D24:D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7"/>
  <sheetViews>
    <sheetView showGridLines="0" showRowColHeaders="0" tabSelected="1" zoomScalePageLayoutView="0" workbookViewId="0" topLeftCell="A1">
      <pane xSplit="34" ySplit="51" topLeftCell="AI52" activePane="bottomRight" state="frozen"/>
      <selection pane="topLeft" activeCell="A1" sqref="A1"/>
      <selection pane="topRight" activeCell="AH1" sqref="AH1"/>
      <selection pane="bottomLeft" activeCell="A18" sqref="A18"/>
      <selection pane="bottomRight" activeCell="D3" sqref="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  <col min="7" max="7" width="12.875" style="0" customWidth="1"/>
  </cols>
  <sheetData>
    <row r="1" spans="1:7" ht="27.75" customHeight="1">
      <c r="A1" s="228" t="s">
        <v>389</v>
      </c>
      <c r="B1" s="228"/>
      <c r="C1" s="228"/>
      <c r="D1" s="228"/>
      <c r="E1" s="228"/>
      <c r="F1" s="228"/>
      <c r="G1" s="228"/>
    </row>
    <row r="2" spans="1:6" ht="29.25" customHeight="1">
      <c r="A2" s="19"/>
      <c r="B2" s="19"/>
      <c r="C2" s="19"/>
      <c r="D2" s="19"/>
      <c r="E2" s="18"/>
      <c r="F2" s="18"/>
    </row>
    <row r="3" spans="2:4" ht="26.25" customHeight="1">
      <c r="B3" s="231" t="s">
        <v>346</v>
      </c>
      <c r="C3" s="231"/>
      <c r="D3" s="165"/>
    </row>
    <row r="4" spans="1:7" s="20" customFormat="1" ht="37.5" customHeight="1">
      <c r="A4" s="21"/>
      <c r="B4" s="230" t="s">
        <v>366</v>
      </c>
      <c r="C4" s="230"/>
      <c r="D4" s="232" t="s">
        <v>361</v>
      </c>
      <c r="E4" s="232"/>
      <c r="F4" s="232"/>
      <c r="G4" s="232"/>
    </row>
    <row r="5" spans="4:7" ht="23.25" customHeight="1">
      <c r="D5" s="233"/>
      <c r="E5" s="233"/>
      <c r="F5" s="233"/>
      <c r="G5" s="233"/>
    </row>
    <row r="6" spans="1:4" ht="24.75" customHeight="1">
      <c r="A6" s="229" t="s">
        <v>342</v>
      </c>
      <c r="B6" s="229"/>
      <c r="C6" s="166" t="s">
        <v>344</v>
      </c>
      <c r="D6" s="165"/>
    </row>
    <row r="7" spans="1:4" ht="24.75" customHeight="1">
      <c r="A7" s="210"/>
      <c r="B7" s="210"/>
      <c r="C7" s="166" t="s">
        <v>343</v>
      </c>
      <c r="D7" s="165"/>
    </row>
  </sheetData>
  <sheetProtection sheet="1" selectLockedCells="1"/>
  <mergeCells count="6">
    <mergeCell ref="A1:G1"/>
    <mergeCell ref="A6:B6"/>
    <mergeCell ref="B4:C4"/>
    <mergeCell ref="B3:C3"/>
    <mergeCell ref="D4:G4"/>
    <mergeCell ref="D5:G5"/>
  </mergeCells>
  <dataValidations count="2">
    <dataValidation allowBlank="1" showInputMessage="1" showErrorMessage="1" imeMode="on" sqref="D3 D6"/>
    <dataValidation allowBlank="1" showInputMessage="1" showErrorMessage="1" imeMode="halfAlpha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B71"/>
  <sheetViews>
    <sheetView showGridLines="0" showRowColHeaders="0" zoomScalePageLayoutView="0" workbookViewId="0" topLeftCell="A1">
      <pane xSplit="5" ySplit="10" topLeftCell="F11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B11" sqref="B11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2.50390625" style="1" customWidth="1"/>
    <col min="7" max="7" width="8.50390625" style="2" customWidth="1"/>
    <col min="8" max="8" width="12.50390625" style="2" customWidth="1"/>
    <col min="9" max="9" width="8.50390625" style="41" customWidth="1"/>
    <col min="10" max="11" width="4.75390625" style="2" customWidth="1"/>
    <col min="12" max="12" width="6.75390625" style="2" customWidth="1"/>
    <col min="13" max="13" width="22.875" style="128" customWidth="1"/>
    <col min="14" max="14" width="8.875" style="2" hidden="1" customWidth="1"/>
    <col min="15" max="15" width="2.625" style="0" hidden="1" customWidth="1"/>
    <col min="16" max="16" width="5.375" style="2" hidden="1" customWidth="1"/>
    <col min="17" max="18" width="2.875" style="2" hidden="1" customWidth="1"/>
    <col min="19" max="19" width="8.875" style="2" hidden="1" customWidth="1"/>
    <col min="20" max="21" width="3.25390625" style="23" hidden="1" customWidth="1"/>
    <col min="22" max="22" width="4.125" style="23" hidden="1" customWidth="1"/>
    <col min="23" max="24" width="8.875" style="2" customWidth="1"/>
    <col min="25" max="25" width="6.50390625" style="2" hidden="1" customWidth="1"/>
    <col min="26" max="26" width="8.00390625" style="2" hidden="1" customWidth="1"/>
    <col min="27" max="27" width="5.625" style="2" hidden="1" customWidth="1"/>
    <col min="28" max="28" width="7.875" style="2" hidden="1" customWidth="1"/>
    <col min="29" max="51" width="8.875" style="2" customWidth="1"/>
    <col min="52" max="52" width="46.625" style="2" customWidth="1"/>
    <col min="53" max="16384" width="9.00390625" style="2" customWidth="1"/>
  </cols>
  <sheetData>
    <row r="1" spans="1:12" ht="26.25" customHeight="1" thickBot="1">
      <c r="A1" s="139" t="s">
        <v>322</v>
      </c>
      <c r="B1" s="240" t="s">
        <v>387</v>
      </c>
      <c r="C1" s="241"/>
      <c r="D1" s="242"/>
      <c r="E1" s="46"/>
      <c r="F1" s="243" t="s">
        <v>385</v>
      </c>
      <c r="G1" s="243"/>
      <c r="K1" s="244" t="s">
        <v>369</v>
      </c>
      <c r="L1" s="244"/>
    </row>
    <row r="2" spans="1:8" ht="9.75" customHeight="1" thickBot="1">
      <c r="A2" s="140"/>
      <c r="B2" s="247"/>
      <c r="C2" s="247"/>
      <c r="D2" s="247"/>
      <c r="E2" s="63"/>
      <c r="F2" s="47"/>
      <c r="G2" s="49"/>
      <c r="H2" s="65"/>
    </row>
    <row r="3" spans="1:10" ht="20.25" customHeight="1" thickBot="1">
      <c r="A3" s="139" t="s">
        <v>346</v>
      </c>
      <c r="B3" s="245">
        <f>IF('申込必要事項'!D3="","",'申込必要事項'!D3)</f>
      </c>
      <c r="C3" s="246"/>
      <c r="D3" s="91"/>
      <c r="E3" s="92" t="s">
        <v>345</v>
      </c>
      <c r="F3" s="248">
        <f>IF('申込必要事項'!D6="","",'申込必要事項'!D6)</f>
      </c>
      <c r="G3" s="248"/>
      <c r="H3" s="249">
        <f>IF('申込必要事項'!D7="","",'申込必要事項'!D7)</f>
      </c>
      <c r="I3" s="249"/>
      <c r="J3" s="249"/>
    </row>
    <row r="4" spans="1:10" ht="6" customHeight="1" thickBot="1">
      <c r="A4" s="76"/>
      <c r="B4" s="77"/>
      <c r="C4" s="63"/>
      <c r="D4" s="63"/>
      <c r="E4" s="63"/>
      <c r="F4" s="47"/>
      <c r="G4" s="49"/>
      <c r="H4" s="49"/>
      <c r="I4" s="78"/>
      <c r="J4" s="78"/>
    </row>
    <row r="5" spans="1:10" ht="13.5" customHeight="1" thickBot="1">
      <c r="A5" s="76"/>
      <c r="B5" s="62" t="s">
        <v>324</v>
      </c>
      <c r="C5" s="174" t="s">
        <v>325</v>
      </c>
      <c r="D5" s="175">
        <f>COUNTIF($P$11:$P$57,1)</f>
        <v>0</v>
      </c>
      <c r="E5" s="170" t="s">
        <v>326</v>
      </c>
      <c r="F5" s="170" t="s">
        <v>330</v>
      </c>
      <c r="G5" s="176">
        <v>600</v>
      </c>
      <c r="H5" s="177" t="s">
        <v>327</v>
      </c>
      <c r="I5" s="172">
        <f>IF(D5="","",D5*G5)</f>
        <v>0</v>
      </c>
      <c r="J5" s="173" t="s">
        <v>329</v>
      </c>
    </row>
    <row r="6" spans="1:10" ht="13.5" customHeight="1" thickBot="1">
      <c r="A6" s="76"/>
      <c r="C6" s="213"/>
      <c r="D6" s="213"/>
      <c r="E6" s="62"/>
      <c r="F6" s="61"/>
      <c r="G6" s="238" t="s">
        <v>328</v>
      </c>
      <c r="H6" s="212"/>
      <c r="I6" s="167">
        <f>SUM(I5:I5)</f>
        <v>0</v>
      </c>
      <c r="J6" s="88" t="s">
        <v>329</v>
      </c>
    </row>
    <row r="7" spans="1:10" ht="16.5" customHeight="1">
      <c r="A7" s="76"/>
      <c r="B7" s="77"/>
      <c r="C7" s="63"/>
      <c r="D7" s="63"/>
      <c r="E7" s="63"/>
      <c r="F7" s="47"/>
      <c r="G7" s="49"/>
      <c r="H7" s="131" t="s">
        <v>371</v>
      </c>
      <c r="I7" s="169">
        <f>'男子(様式1)'!I6+'女子(様式1)'!I6</f>
        <v>0</v>
      </c>
      <c r="J7" s="132" t="s">
        <v>329</v>
      </c>
    </row>
    <row r="8" spans="3:12" ht="15.75" customHeight="1">
      <c r="C8" s="47"/>
      <c r="D8" s="49"/>
      <c r="E8" s="48"/>
      <c r="F8" s="214" t="s">
        <v>309</v>
      </c>
      <c r="G8" s="214"/>
      <c r="H8" s="239" t="s">
        <v>310</v>
      </c>
      <c r="I8" s="239"/>
      <c r="J8" s="236" t="s">
        <v>360</v>
      </c>
      <c r="K8" s="237"/>
      <c r="L8" s="234" t="s">
        <v>377</v>
      </c>
    </row>
    <row r="9" spans="1:28" s="25" customFormat="1" ht="15.75" customHeight="1">
      <c r="A9" s="67" t="s">
        <v>197</v>
      </c>
      <c r="B9" s="137" t="s">
        <v>321</v>
      </c>
      <c r="C9" s="67" t="s">
        <v>302</v>
      </c>
      <c r="D9" s="68" t="s">
        <v>365</v>
      </c>
      <c r="E9" s="67" t="s">
        <v>199</v>
      </c>
      <c r="F9" s="82" t="s">
        <v>227</v>
      </c>
      <c r="G9" s="83" t="s">
        <v>315</v>
      </c>
      <c r="H9" s="184" t="s">
        <v>227</v>
      </c>
      <c r="I9" s="185" t="s">
        <v>315</v>
      </c>
      <c r="J9" s="186" t="s">
        <v>372</v>
      </c>
      <c r="K9" s="187" t="s">
        <v>373</v>
      </c>
      <c r="L9" s="235"/>
      <c r="M9" s="128"/>
      <c r="P9" s="2"/>
      <c r="Y9" s="2"/>
      <c r="Z9" s="2"/>
      <c r="AA9" s="2"/>
      <c r="AB9" s="2"/>
    </row>
    <row r="10" spans="1:28" s="5" customFormat="1" ht="15.75" customHeight="1">
      <c r="A10" s="84" t="s">
        <v>224</v>
      </c>
      <c r="B10" s="135" t="s">
        <v>298</v>
      </c>
      <c r="C10" s="116" t="s">
        <v>363</v>
      </c>
      <c r="D10" s="116" t="s">
        <v>352</v>
      </c>
      <c r="E10" s="117">
        <v>6</v>
      </c>
      <c r="F10" s="116" t="s">
        <v>376</v>
      </c>
      <c r="G10" s="118" t="s">
        <v>379</v>
      </c>
      <c r="H10" s="188"/>
      <c r="I10" s="189"/>
      <c r="J10" s="190"/>
      <c r="K10" s="191"/>
      <c r="L10" s="192"/>
      <c r="M10" s="208" t="s">
        <v>388</v>
      </c>
      <c r="P10" s="2"/>
      <c r="T10" s="143"/>
      <c r="U10" s="143"/>
      <c r="V10" s="143"/>
      <c r="Y10" s="25"/>
      <c r="Z10" s="25"/>
      <c r="AA10" s="25"/>
      <c r="AB10" s="25"/>
    </row>
    <row r="11" spans="1:28" s="5" customFormat="1" ht="15.75" customHeight="1">
      <c r="A11" s="37">
        <v>1</v>
      </c>
      <c r="B11" s="119"/>
      <c r="C11" s="119"/>
      <c r="D11" s="211">
        <f>IF('申込必要事項'!$D$3="","",'申込必要事項'!$D$3)</f>
      </c>
      <c r="E11" s="120"/>
      <c r="F11" s="145"/>
      <c r="G11" s="121"/>
      <c r="H11" s="193"/>
      <c r="I11" s="194"/>
      <c r="J11" s="195"/>
      <c r="K11" s="196"/>
      <c r="L11" s="197">
        <f>IF(V11=11,"A",IF(V11=22,"B",""))</f>
      </c>
      <c r="M11" s="209">
        <f>IF(B11="","",Y11&amp;"　"&amp;Z11&amp;"　"&amp;AA11&amp;"　"&amp;AB11)</f>
      </c>
      <c r="N11" s="5" t="str">
        <f>IF('参加人数'!B5="","",'参加人数'!B5)</f>
        <v>3年800m</v>
      </c>
      <c r="P11" s="2">
        <f>COUNTA(F11,H11)</f>
        <v>0</v>
      </c>
      <c r="Q11" s="5">
        <f>IF(F11="","",VALUE(LEFT(F11,1)))</f>
      </c>
      <c r="R11" s="5">
        <f>IF(H11="","",VALUE(LEFT(H11,1)))</f>
      </c>
      <c r="T11" s="144">
        <f>IF(OR(F11="6年80mH",F11="6年走高跳"),1,IF(OR(F11="6年走幅跳",F11="6年ｼﾞｬﾍﾞﾘｯｸﾎﾞｰﾙ投"),2,""))</f>
      </c>
      <c r="U11" s="144">
        <f>IF(OR(H11="6年80mH",H11="6年走高跳"),1,IF(OR(H11="6年走幅跳",H11="6年ｼﾞｬﾍﾞﾘｯｸﾎﾞｰﾙ投"),2,""))</f>
      </c>
      <c r="V11" s="146">
        <f>IF(U11="","",VALUE(T11&amp;U11))</f>
      </c>
      <c r="Y11" s="207">
        <f>IF($B11="","",IF(C11="",C$9,""))</f>
      </c>
      <c r="Z11" s="207">
        <f>IF($B11="","",IF(D11="","学校名",""))</f>
      </c>
      <c r="AA11" s="207">
        <f aca="true" t="shared" si="0" ref="AA11:AB26">IF($B11="","",IF(E11="",E$9,""))</f>
      </c>
      <c r="AB11" s="207">
        <f t="shared" si="0"/>
      </c>
    </row>
    <row r="12" spans="1:28" s="5" customFormat="1" ht="15.75" customHeight="1">
      <c r="A12" s="37">
        <v>2</v>
      </c>
      <c r="B12" s="119"/>
      <c r="C12" s="119"/>
      <c r="D12" s="211">
        <f>IF('申込必要事項'!$D$3="","",'申込必要事項'!$D$3)</f>
      </c>
      <c r="E12" s="120"/>
      <c r="F12" s="145"/>
      <c r="G12" s="121"/>
      <c r="H12" s="193"/>
      <c r="I12" s="194"/>
      <c r="J12" s="195"/>
      <c r="K12" s="196"/>
      <c r="L12" s="197">
        <f aca="true" t="shared" si="1" ref="L12:L57">IF(V12=11,"A",IF(V12=22,"B",""))</f>
      </c>
      <c r="M12" s="209">
        <f aca="true" t="shared" si="2" ref="M12:M60">IF(B12="","",Y12&amp;"　"&amp;Z12&amp;"　"&amp;AA12&amp;"　"&amp;AB12)</f>
      </c>
      <c r="N12" s="5" t="str">
        <f>IF('参加人数'!B6="","",'参加人数'!B6)</f>
        <v>4年800m</v>
      </c>
      <c r="P12" s="2">
        <f aca="true" t="shared" si="3" ref="P12:P50">COUNTA(F12,H12)</f>
        <v>0</v>
      </c>
      <c r="Q12" s="5">
        <f aca="true" t="shared" si="4" ref="Q12:Q55">IF(F12="","",VALUE(LEFT(F12,1)))</f>
      </c>
      <c r="R12" s="5">
        <f aca="true" t="shared" si="5" ref="R12:R55">IF(H12="","",VALUE(LEFT(H12,1)))</f>
      </c>
      <c r="T12" s="144">
        <f aca="true" t="shared" si="6" ref="T12:T57">IF(OR(F12="6年80mH",F12="6年走高跳"),1,IF(OR(F12="6年走幅跳",F12="6年ｼﾞｬﾍﾞﾘｯｸﾎﾞｰﾙ投"),2,""))</f>
      </c>
      <c r="U12" s="144">
        <f aca="true" t="shared" si="7" ref="U12:U57">IF(OR(H12="6年80mH",H12="6年走高跳"),1,IF(OR(H12="6年走幅跳",H12="6年ｼﾞｬﾍﾞﾘｯｸﾎﾞｰﾙ投"),2,""))</f>
      </c>
      <c r="V12" s="146">
        <f aca="true" t="shared" si="8" ref="V12:V57">IF(U12="","",VALUE(T12&amp;U12))</f>
      </c>
      <c r="Y12" s="207">
        <f aca="true" t="shared" si="9" ref="Y12:Y60">IF($B12="","",IF(C12="",C$9,""))</f>
      </c>
      <c r="Z12" s="207">
        <f aca="true" t="shared" si="10" ref="Z12:Z60">IF($B12="","",IF(D12="","学校名",""))</f>
      </c>
      <c r="AA12" s="207">
        <f t="shared" si="0"/>
      </c>
      <c r="AB12" s="207">
        <f t="shared" si="0"/>
      </c>
    </row>
    <row r="13" spans="1:28" s="5" customFormat="1" ht="15.75" customHeight="1">
      <c r="A13" s="37">
        <v>3</v>
      </c>
      <c r="B13" s="119"/>
      <c r="C13" s="119"/>
      <c r="D13" s="211">
        <f>IF('申込必要事項'!$D$3="","",'申込必要事項'!$D$3)</f>
      </c>
      <c r="E13" s="120"/>
      <c r="F13" s="145"/>
      <c r="G13" s="121"/>
      <c r="H13" s="193"/>
      <c r="I13" s="194"/>
      <c r="J13" s="195"/>
      <c r="K13" s="196"/>
      <c r="L13" s="197">
        <f t="shared" si="1"/>
      </c>
      <c r="M13" s="209">
        <f t="shared" si="2"/>
      </c>
      <c r="N13" s="5" t="str">
        <f>IF('参加人数'!B7="","",'参加人数'!B7)</f>
        <v>5年1500m</v>
      </c>
      <c r="P13" s="2">
        <f t="shared" si="3"/>
        <v>0</v>
      </c>
      <c r="Q13" s="5">
        <f t="shared" si="4"/>
      </c>
      <c r="R13" s="5">
        <f t="shared" si="5"/>
      </c>
      <c r="T13" s="144">
        <f t="shared" si="6"/>
      </c>
      <c r="U13" s="144">
        <f t="shared" si="7"/>
      </c>
      <c r="V13" s="146">
        <f t="shared" si="8"/>
      </c>
      <c r="Y13" s="207">
        <f t="shared" si="9"/>
      </c>
      <c r="Z13" s="207">
        <f t="shared" si="10"/>
      </c>
      <c r="AA13" s="207">
        <f t="shared" si="0"/>
      </c>
      <c r="AB13" s="207">
        <f t="shared" si="0"/>
      </c>
    </row>
    <row r="14" spans="1:28" s="5" customFormat="1" ht="15.75" customHeight="1">
      <c r="A14" s="37">
        <v>4</v>
      </c>
      <c r="B14" s="119"/>
      <c r="C14" s="119"/>
      <c r="D14" s="211">
        <f>IF('申込必要事項'!$D$3="","",'申込必要事項'!$D$3)</f>
      </c>
      <c r="E14" s="120"/>
      <c r="F14" s="145"/>
      <c r="G14" s="121"/>
      <c r="H14" s="193"/>
      <c r="I14" s="194"/>
      <c r="J14" s="195"/>
      <c r="K14" s="196"/>
      <c r="L14" s="197">
        <f t="shared" si="1"/>
      </c>
      <c r="M14" s="209">
        <f t="shared" si="2"/>
      </c>
      <c r="N14" s="5" t="str">
        <f>IF('参加人数'!B8="","",'参加人数'!B8)</f>
        <v>6年1500m</v>
      </c>
      <c r="P14" s="2">
        <f t="shared" si="3"/>
        <v>0</v>
      </c>
      <c r="Q14" s="5">
        <f t="shared" si="4"/>
      </c>
      <c r="R14" s="5">
        <f t="shared" si="5"/>
      </c>
      <c r="T14" s="144">
        <f t="shared" si="6"/>
      </c>
      <c r="U14" s="144">
        <f t="shared" si="7"/>
      </c>
      <c r="V14" s="146">
        <f t="shared" si="8"/>
      </c>
      <c r="Y14" s="207">
        <f t="shared" si="9"/>
      </c>
      <c r="Z14" s="207">
        <f t="shared" si="10"/>
      </c>
      <c r="AA14" s="207">
        <f t="shared" si="0"/>
      </c>
      <c r="AB14" s="207">
        <f t="shared" si="0"/>
      </c>
    </row>
    <row r="15" spans="1:28" s="5" customFormat="1" ht="15.75" customHeight="1">
      <c r="A15" s="37">
        <v>5</v>
      </c>
      <c r="B15" s="119"/>
      <c r="C15" s="119"/>
      <c r="D15" s="211">
        <f>IF('申込必要事項'!$D$3="","",'申込必要事項'!$D$3)</f>
      </c>
      <c r="E15" s="120"/>
      <c r="F15" s="145"/>
      <c r="G15" s="121"/>
      <c r="H15" s="193"/>
      <c r="I15" s="194"/>
      <c r="J15" s="195"/>
      <c r="K15" s="196"/>
      <c r="L15" s="197">
        <f t="shared" si="1"/>
      </c>
      <c r="M15" s="209">
        <f t="shared" si="2"/>
      </c>
      <c r="N15" s="5">
        <f>IF('参加人数'!B9="","",'参加人数'!B9)</f>
      </c>
      <c r="P15" s="2">
        <f t="shared" si="3"/>
        <v>0</v>
      </c>
      <c r="Q15" s="5">
        <f t="shared" si="4"/>
      </c>
      <c r="R15" s="5">
        <f t="shared" si="5"/>
      </c>
      <c r="T15" s="144">
        <f t="shared" si="6"/>
      </c>
      <c r="U15" s="144">
        <f t="shared" si="7"/>
      </c>
      <c r="V15" s="146">
        <f t="shared" si="8"/>
      </c>
      <c r="Y15" s="207">
        <f t="shared" si="9"/>
      </c>
      <c r="Z15" s="207">
        <f t="shared" si="10"/>
      </c>
      <c r="AA15" s="207">
        <f t="shared" si="0"/>
      </c>
      <c r="AB15" s="207">
        <f t="shared" si="0"/>
      </c>
    </row>
    <row r="16" spans="1:28" s="5" customFormat="1" ht="15.75" customHeight="1">
      <c r="A16" s="37">
        <v>6</v>
      </c>
      <c r="B16" s="119"/>
      <c r="C16" s="119"/>
      <c r="D16" s="211">
        <f>IF('申込必要事項'!$D$3="","",'申込必要事項'!$D$3)</f>
      </c>
      <c r="E16" s="120"/>
      <c r="F16" s="145"/>
      <c r="G16" s="121"/>
      <c r="H16" s="193"/>
      <c r="I16" s="194"/>
      <c r="J16" s="195"/>
      <c r="K16" s="196"/>
      <c r="L16" s="197">
        <f t="shared" si="1"/>
      </c>
      <c r="M16" s="209">
        <f t="shared" si="2"/>
      </c>
      <c r="N16" s="5">
        <f>IF('参加人数'!B10="","",'参加人数'!B10)</f>
      </c>
      <c r="P16" s="2">
        <f t="shared" si="3"/>
        <v>0</v>
      </c>
      <c r="Q16" s="5">
        <f t="shared" si="4"/>
      </c>
      <c r="R16" s="5">
        <f t="shared" si="5"/>
      </c>
      <c r="T16" s="144">
        <f t="shared" si="6"/>
      </c>
      <c r="U16" s="144">
        <f t="shared" si="7"/>
      </c>
      <c r="V16" s="146">
        <f t="shared" si="8"/>
      </c>
      <c r="Y16" s="207">
        <f t="shared" si="9"/>
      </c>
      <c r="Z16" s="207">
        <f t="shared" si="10"/>
      </c>
      <c r="AA16" s="207">
        <f t="shared" si="0"/>
      </c>
      <c r="AB16" s="207">
        <f t="shared" si="0"/>
      </c>
    </row>
    <row r="17" spans="1:28" s="5" customFormat="1" ht="15.75" customHeight="1">
      <c r="A17" s="37">
        <v>7</v>
      </c>
      <c r="B17" s="119"/>
      <c r="C17" s="119"/>
      <c r="D17" s="211">
        <f>IF('申込必要事項'!$D$3="","",'申込必要事項'!$D$3)</f>
      </c>
      <c r="E17" s="120"/>
      <c r="F17" s="145"/>
      <c r="G17" s="121"/>
      <c r="H17" s="193"/>
      <c r="I17" s="194"/>
      <c r="J17" s="195"/>
      <c r="K17" s="196"/>
      <c r="L17" s="197">
        <f t="shared" si="1"/>
      </c>
      <c r="M17" s="209">
        <f t="shared" si="2"/>
      </c>
      <c r="N17" s="5">
        <f>IF('参加人数'!B11="","",'参加人数'!B11)</f>
      </c>
      <c r="P17" s="2">
        <f t="shared" si="3"/>
        <v>0</v>
      </c>
      <c r="Q17" s="5">
        <f t="shared" si="4"/>
      </c>
      <c r="R17" s="5">
        <f t="shared" si="5"/>
      </c>
      <c r="T17" s="144">
        <f t="shared" si="6"/>
      </c>
      <c r="U17" s="144">
        <f t="shared" si="7"/>
      </c>
      <c r="V17" s="146">
        <f t="shared" si="8"/>
      </c>
      <c r="Y17" s="207">
        <f t="shared" si="9"/>
      </c>
      <c r="Z17" s="207">
        <f t="shared" si="10"/>
      </c>
      <c r="AA17" s="207">
        <f t="shared" si="0"/>
      </c>
      <c r="AB17" s="207">
        <f t="shared" si="0"/>
      </c>
    </row>
    <row r="18" spans="1:28" s="5" customFormat="1" ht="15.75" customHeight="1">
      <c r="A18" s="37">
        <v>8</v>
      </c>
      <c r="B18" s="119"/>
      <c r="C18" s="119"/>
      <c r="D18" s="211">
        <f>IF('申込必要事項'!$D$3="","",'申込必要事項'!$D$3)</f>
      </c>
      <c r="E18" s="120"/>
      <c r="F18" s="145"/>
      <c r="G18" s="121"/>
      <c r="H18" s="193"/>
      <c r="I18" s="194"/>
      <c r="J18" s="195"/>
      <c r="K18" s="196"/>
      <c r="L18" s="197">
        <f t="shared" si="1"/>
      </c>
      <c r="M18" s="209">
        <f t="shared" si="2"/>
      </c>
      <c r="N18" s="5">
        <f>IF('参加人数'!B12="","",'参加人数'!B12)</f>
      </c>
      <c r="P18" s="2">
        <f t="shared" si="3"/>
        <v>0</v>
      </c>
      <c r="Q18" s="5">
        <f t="shared" si="4"/>
      </c>
      <c r="R18" s="5">
        <f t="shared" si="5"/>
      </c>
      <c r="T18" s="144">
        <f t="shared" si="6"/>
      </c>
      <c r="U18" s="144">
        <f t="shared" si="7"/>
      </c>
      <c r="V18" s="146">
        <f t="shared" si="8"/>
      </c>
      <c r="Y18" s="207">
        <f t="shared" si="9"/>
      </c>
      <c r="Z18" s="207">
        <f t="shared" si="10"/>
      </c>
      <c r="AA18" s="207">
        <f t="shared" si="0"/>
      </c>
      <c r="AB18" s="207">
        <f t="shared" si="0"/>
      </c>
    </row>
    <row r="19" spans="1:28" s="5" customFormat="1" ht="15.75" customHeight="1">
      <c r="A19" s="37">
        <v>9</v>
      </c>
      <c r="B19" s="119"/>
      <c r="C19" s="119"/>
      <c r="D19" s="211">
        <f>IF('申込必要事項'!$D$3="","",'申込必要事項'!$D$3)</f>
      </c>
      <c r="E19" s="120"/>
      <c r="F19" s="145"/>
      <c r="G19" s="121"/>
      <c r="H19" s="193"/>
      <c r="I19" s="194"/>
      <c r="J19" s="195"/>
      <c r="K19" s="196"/>
      <c r="L19" s="197">
        <f t="shared" si="1"/>
      </c>
      <c r="M19" s="209">
        <f t="shared" si="2"/>
      </c>
      <c r="N19" s="5">
        <f>IF('参加人数'!B13="","",'参加人数'!B13)</f>
      </c>
      <c r="P19" s="2">
        <f t="shared" si="3"/>
        <v>0</v>
      </c>
      <c r="Q19" s="5">
        <f t="shared" si="4"/>
      </c>
      <c r="R19" s="5">
        <f t="shared" si="5"/>
      </c>
      <c r="T19" s="144">
        <f t="shared" si="6"/>
      </c>
      <c r="U19" s="144">
        <f t="shared" si="7"/>
      </c>
      <c r="V19" s="146">
        <f t="shared" si="8"/>
      </c>
      <c r="Y19" s="207">
        <f t="shared" si="9"/>
      </c>
      <c r="Z19" s="207">
        <f t="shared" si="10"/>
      </c>
      <c r="AA19" s="207">
        <f t="shared" si="0"/>
      </c>
      <c r="AB19" s="207">
        <f t="shared" si="0"/>
      </c>
    </row>
    <row r="20" spans="1:28" s="5" customFormat="1" ht="15.75" customHeight="1">
      <c r="A20" s="37">
        <v>10</v>
      </c>
      <c r="B20" s="119"/>
      <c r="C20" s="119"/>
      <c r="D20" s="211">
        <f>IF('申込必要事項'!$D$3="","",'申込必要事項'!$D$3)</f>
      </c>
      <c r="E20" s="120"/>
      <c r="F20" s="145"/>
      <c r="G20" s="121"/>
      <c r="H20" s="193"/>
      <c r="I20" s="194"/>
      <c r="J20" s="195"/>
      <c r="K20" s="196"/>
      <c r="L20" s="197">
        <f t="shared" si="1"/>
      </c>
      <c r="M20" s="209">
        <f t="shared" si="2"/>
      </c>
      <c r="N20" s="5">
        <f>IF('参加人数'!B14="","",'参加人数'!B14)</f>
      </c>
      <c r="P20" s="2">
        <f t="shared" si="3"/>
        <v>0</v>
      </c>
      <c r="Q20" s="5">
        <f t="shared" si="4"/>
      </c>
      <c r="R20" s="5">
        <f t="shared" si="5"/>
      </c>
      <c r="T20" s="144">
        <f t="shared" si="6"/>
      </c>
      <c r="U20" s="144">
        <f t="shared" si="7"/>
      </c>
      <c r="V20" s="146">
        <f t="shared" si="8"/>
      </c>
      <c r="Y20" s="207">
        <f t="shared" si="9"/>
      </c>
      <c r="Z20" s="207">
        <f t="shared" si="10"/>
      </c>
      <c r="AA20" s="207">
        <f t="shared" si="0"/>
      </c>
      <c r="AB20" s="207">
        <f t="shared" si="0"/>
      </c>
    </row>
    <row r="21" spans="1:28" s="5" customFormat="1" ht="15.75" customHeight="1">
      <c r="A21" s="37">
        <v>11</v>
      </c>
      <c r="B21" s="119"/>
      <c r="C21" s="119"/>
      <c r="D21" s="211">
        <f>IF('申込必要事項'!$D$3="","",'申込必要事項'!$D$3)</f>
      </c>
      <c r="E21" s="120"/>
      <c r="F21" s="145"/>
      <c r="G21" s="121"/>
      <c r="H21" s="193"/>
      <c r="I21" s="194"/>
      <c r="J21" s="195"/>
      <c r="K21" s="196"/>
      <c r="L21" s="197">
        <f t="shared" si="1"/>
      </c>
      <c r="M21" s="209">
        <f t="shared" si="2"/>
      </c>
      <c r="N21" s="5">
        <f>IF('参加人数'!B15="","",'参加人数'!B15)</f>
      </c>
      <c r="P21" s="2">
        <f t="shared" si="3"/>
        <v>0</v>
      </c>
      <c r="Q21" s="5">
        <f t="shared" si="4"/>
      </c>
      <c r="R21" s="5">
        <f t="shared" si="5"/>
      </c>
      <c r="T21" s="144">
        <f t="shared" si="6"/>
      </c>
      <c r="U21" s="144">
        <f t="shared" si="7"/>
      </c>
      <c r="V21" s="146">
        <f t="shared" si="8"/>
      </c>
      <c r="Y21" s="207">
        <f t="shared" si="9"/>
      </c>
      <c r="Z21" s="207">
        <f t="shared" si="10"/>
      </c>
      <c r="AA21" s="207">
        <f t="shared" si="0"/>
      </c>
      <c r="AB21" s="207">
        <f t="shared" si="0"/>
      </c>
    </row>
    <row r="22" spans="1:28" s="5" customFormat="1" ht="15.75" customHeight="1">
      <c r="A22" s="37">
        <v>12</v>
      </c>
      <c r="B22" s="119"/>
      <c r="C22" s="119"/>
      <c r="D22" s="211">
        <f>IF('申込必要事項'!$D$3="","",'申込必要事項'!$D$3)</f>
      </c>
      <c r="E22" s="120"/>
      <c r="F22" s="145"/>
      <c r="G22" s="121"/>
      <c r="H22" s="193"/>
      <c r="I22" s="194"/>
      <c r="J22" s="195"/>
      <c r="K22" s="196"/>
      <c r="L22" s="197">
        <f t="shared" si="1"/>
      </c>
      <c r="M22" s="209">
        <f t="shared" si="2"/>
      </c>
      <c r="N22" s="5">
        <f>IF('参加人数'!B16="","",'参加人数'!B16)</f>
      </c>
      <c r="P22" s="2">
        <f t="shared" si="3"/>
        <v>0</v>
      </c>
      <c r="Q22" s="5">
        <f t="shared" si="4"/>
      </c>
      <c r="R22" s="5">
        <f t="shared" si="5"/>
      </c>
      <c r="T22" s="144">
        <f t="shared" si="6"/>
      </c>
      <c r="U22" s="144">
        <f t="shared" si="7"/>
      </c>
      <c r="V22" s="146">
        <f t="shared" si="8"/>
      </c>
      <c r="Y22" s="207">
        <f t="shared" si="9"/>
      </c>
      <c r="Z22" s="207">
        <f t="shared" si="10"/>
      </c>
      <c r="AA22" s="207">
        <f t="shared" si="0"/>
      </c>
      <c r="AB22" s="207">
        <f t="shared" si="0"/>
      </c>
    </row>
    <row r="23" spans="1:28" s="5" customFormat="1" ht="15.75" customHeight="1">
      <c r="A23" s="37">
        <v>13</v>
      </c>
      <c r="B23" s="119"/>
      <c r="C23" s="119"/>
      <c r="D23" s="211">
        <f>IF('申込必要事項'!$D$3="","",'申込必要事項'!$D$3)</f>
      </c>
      <c r="E23" s="120"/>
      <c r="F23" s="145"/>
      <c r="G23" s="121"/>
      <c r="H23" s="193"/>
      <c r="I23" s="194"/>
      <c r="J23" s="195"/>
      <c r="K23" s="196"/>
      <c r="L23" s="197">
        <f t="shared" si="1"/>
      </c>
      <c r="M23" s="209">
        <f t="shared" si="2"/>
      </c>
      <c r="N23" s="5">
        <f>IF('参加人数'!B17="","",'参加人数'!B17)</f>
      </c>
      <c r="P23" s="2">
        <f t="shared" si="3"/>
        <v>0</v>
      </c>
      <c r="Q23" s="5">
        <f t="shared" si="4"/>
      </c>
      <c r="R23" s="5">
        <f t="shared" si="5"/>
      </c>
      <c r="T23" s="144">
        <f t="shared" si="6"/>
      </c>
      <c r="U23" s="144">
        <f t="shared" si="7"/>
      </c>
      <c r="V23" s="146">
        <f t="shared" si="8"/>
      </c>
      <c r="Y23" s="207">
        <f t="shared" si="9"/>
      </c>
      <c r="Z23" s="207">
        <f t="shared" si="10"/>
      </c>
      <c r="AA23" s="207">
        <f t="shared" si="0"/>
      </c>
      <c r="AB23" s="207">
        <f t="shared" si="0"/>
      </c>
    </row>
    <row r="24" spans="1:28" s="5" customFormat="1" ht="15.75" customHeight="1">
      <c r="A24" s="37">
        <v>14</v>
      </c>
      <c r="B24" s="119"/>
      <c r="C24" s="119"/>
      <c r="D24" s="211">
        <f>IF('申込必要事項'!$D$3="","",'申込必要事項'!$D$3)</f>
      </c>
      <c r="E24" s="120"/>
      <c r="F24" s="145"/>
      <c r="G24" s="121"/>
      <c r="H24" s="193"/>
      <c r="I24" s="194"/>
      <c r="J24" s="195"/>
      <c r="K24" s="196"/>
      <c r="L24" s="197">
        <f t="shared" si="1"/>
      </c>
      <c r="M24" s="209">
        <f t="shared" si="2"/>
      </c>
      <c r="N24" s="5">
        <f>IF('参加人数'!B18="","",'参加人数'!B18)</f>
      </c>
      <c r="P24" s="2">
        <f t="shared" si="3"/>
        <v>0</v>
      </c>
      <c r="Q24" s="5">
        <f t="shared" si="4"/>
      </c>
      <c r="R24" s="5">
        <f t="shared" si="5"/>
      </c>
      <c r="T24" s="144">
        <f t="shared" si="6"/>
      </c>
      <c r="U24" s="144">
        <f t="shared" si="7"/>
      </c>
      <c r="V24" s="146">
        <f t="shared" si="8"/>
      </c>
      <c r="Y24" s="207">
        <f t="shared" si="9"/>
      </c>
      <c r="Z24" s="207">
        <f t="shared" si="10"/>
      </c>
      <c r="AA24" s="207">
        <f t="shared" si="0"/>
      </c>
      <c r="AB24" s="207">
        <f t="shared" si="0"/>
      </c>
    </row>
    <row r="25" spans="1:28" s="5" customFormat="1" ht="15.75" customHeight="1">
      <c r="A25" s="37">
        <v>15</v>
      </c>
      <c r="B25" s="119"/>
      <c r="C25" s="119"/>
      <c r="D25" s="211">
        <f>IF('申込必要事項'!$D$3="","",'申込必要事項'!$D$3)</f>
      </c>
      <c r="E25" s="120"/>
      <c r="F25" s="145"/>
      <c r="G25" s="121"/>
      <c r="H25" s="193"/>
      <c r="I25" s="194"/>
      <c r="J25" s="195"/>
      <c r="K25" s="196"/>
      <c r="L25" s="197">
        <f t="shared" si="1"/>
      </c>
      <c r="M25" s="209">
        <f t="shared" si="2"/>
      </c>
      <c r="N25" s="5">
        <f>IF('参加人数'!B19="","",'参加人数'!B19)</f>
      </c>
      <c r="P25" s="2">
        <f t="shared" si="3"/>
        <v>0</v>
      </c>
      <c r="Q25" s="5">
        <f t="shared" si="4"/>
      </c>
      <c r="R25" s="5">
        <f t="shared" si="5"/>
      </c>
      <c r="T25" s="144">
        <f t="shared" si="6"/>
      </c>
      <c r="U25" s="144">
        <f t="shared" si="7"/>
      </c>
      <c r="V25" s="146">
        <f t="shared" si="8"/>
      </c>
      <c r="Y25" s="207">
        <f t="shared" si="9"/>
      </c>
      <c r="Z25" s="207">
        <f t="shared" si="10"/>
      </c>
      <c r="AA25" s="207">
        <f t="shared" si="0"/>
      </c>
      <c r="AB25" s="207">
        <f t="shared" si="0"/>
      </c>
    </row>
    <row r="26" spans="1:28" s="5" customFormat="1" ht="15.75" customHeight="1">
      <c r="A26" s="37">
        <v>16</v>
      </c>
      <c r="B26" s="119"/>
      <c r="C26" s="119"/>
      <c r="D26" s="211">
        <f>IF('申込必要事項'!$D$3="","",'申込必要事項'!$D$3)</f>
      </c>
      <c r="E26" s="120"/>
      <c r="F26" s="145"/>
      <c r="G26" s="121"/>
      <c r="H26" s="193"/>
      <c r="I26" s="194"/>
      <c r="J26" s="195"/>
      <c r="K26" s="196"/>
      <c r="L26" s="197">
        <f t="shared" si="1"/>
      </c>
      <c r="M26" s="209">
        <f t="shared" si="2"/>
      </c>
      <c r="N26" s="5">
        <f>IF('参加人数'!B20="","",'参加人数'!B20)</f>
      </c>
      <c r="P26" s="2">
        <f t="shared" si="3"/>
        <v>0</v>
      </c>
      <c r="Q26" s="5">
        <f t="shared" si="4"/>
      </c>
      <c r="R26" s="5">
        <f t="shared" si="5"/>
      </c>
      <c r="T26" s="144">
        <f t="shared" si="6"/>
      </c>
      <c r="U26" s="144">
        <f t="shared" si="7"/>
      </c>
      <c r="V26" s="146">
        <f t="shared" si="8"/>
      </c>
      <c r="Y26" s="207">
        <f t="shared" si="9"/>
      </c>
      <c r="Z26" s="207">
        <f t="shared" si="10"/>
      </c>
      <c r="AA26" s="207">
        <f t="shared" si="0"/>
      </c>
      <c r="AB26" s="207">
        <f t="shared" si="0"/>
      </c>
    </row>
    <row r="27" spans="1:28" s="5" customFormat="1" ht="15.75" customHeight="1">
      <c r="A27" s="37">
        <v>17</v>
      </c>
      <c r="B27" s="119"/>
      <c r="C27" s="119"/>
      <c r="D27" s="211">
        <f>IF('申込必要事項'!$D$3="","",'申込必要事項'!$D$3)</f>
      </c>
      <c r="E27" s="120"/>
      <c r="F27" s="145"/>
      <c r="G27" s="121"/>
      <c r="H27" s="193"/>
      <c r="I27" s="194"/>
      <c r="J27" s="195"/>
      <c r="K27" s="196"/>
      <c r="L27" s="197">
        <f t="shared" si="1"/>
      </c>
      <c r="M27" s="209">
        <f t="shared" si="2"/>
      </c>
      <c r="N27" s="5">
        <f>IF('参加人数'!B21="","",'参加人数'!B21)</f>
      </c>
      <c r="P27" s="2">
        <f t="shared" si="3"/>
        <v>0</v>
      </c>
      <c r="Q27" s="5">
        <f t="shared" si="4"/>
      </c>
      <c r="R27" s="5">
        <f t="shared" si="5"/>
      </c>
      <c r="T27" s="144">
        <f t="shared" si="6"/>
      </c>
      <c r="U27" s="144">
        <f t="shared" si="7"/>
      </c>
      <c r="V27" s="146">
        <f t="shared" si="8"/>
      </c>
      <c r="Y27" s="207">
        <f t="shared" si="9"/>
      </c>
      <c r="Z27" s="207">
        <f t="shared" si="10"/>
      </c>
      <c r="AA27" s="207">
        <f aca="true" t="shared" si="11" ref="AA27:AB60">IF($B27="","",IF(E27="",E$9,""))</f>
      </c>
      <c r="AB27" s="207">
        <f t="shared" si="11"/>
      </c>
    </row>
    <row r="28" spans="1:28" s="5" customFormat="1" ht="15.75" customHeight="1">
      <c r="A28" s="37">
        <v>18</v>
      </c>
      <c r="B28" s="119"/>
      <c r="C28" s="119"/>
      <c r="D28" s="211">
        <f>IF('申込必要事項'!$D$3="","",'申込必要事項'!$D$3)</f>
      </c>
      <c r="E28" s="120"/>
      <c r="F28" s="145"/>
      <c r="G28" s="121"/>
      <c r="H28" s="193"/>
      <c r="I28" s="194"/>
      <c r="J28" s="195"/>
      <c r="K28" s="196"/>
      <c r="L28" s="197">
        <f t="shared" si="1"/>
      </c>
      <c r="M28" s="209">
        <f t="shared" si="2"/>
      </c>
      <c r="N28" s="5">
        <f>IF('参加人数'!B22="","",'参加人数'!B22)</f>
      </c>
      <c r="P28" s="2">
        <f t="shared" si="3"/>
        <v>0</v>
      </c>
      <c r="Q28" s="5">
        <f t="shared" si="4"/>
      </c>
      <c r="R28" s="5">
        <f t="shared" si="5"/>
      </c>
      <c r="T28" s="144">
        <f t="shared" si="6"/>
      </c>
      <c r="U28" s="144">
        <f t="shared" si="7"/>
      </c>
      <c r="V28" s="146">
        <f t="shared" si="8"/>
      </c>
      <c r="Y28" s="207">
        <f t="shared" si="9"/>
      </c>
      <c r="Z28" s="207">
        <f t="shared" si="10"/>
      </c>
      <c r="AA28" s="207">
        <f t="shared" si="11"/>
      </c>
      <c r="AB28" s="207">
        <f t="shared" si="11"/>
      </c>
    </row>
    <row r="29" spans="1:28" s="5" customFormat="1" ht="15.75" customHeight="1">
      <c r="A29" s="37">
        <v>19</v>
      </c>
      <c r="B29" s="119"/>
      <c r="C29" s="119"/>
      <c r="D29" s="211">
        <f>IF('申込必要事項'!$D$3="","",'申込必要事項'!$D$3)</f>
      </c>
      <c r="E29" s="120"/>
      <c r="F29" s="145"/>
      <c r="G29" s="121"/>
      <c r="H29" s="193"/>
      <c r="I29" s="194"/>
      <c r="J29" s="195"/>
      <c r="K29" s="196"/>
      <c r="L29" s="197">
        <f t="shared" si="1"/>
      </c>
      <c r="M29" s="209">
        <f t="shared" si="2"/>
      </c>
      <c r="N29" s="5">
        <f>IF('参加人数'!B23="","",'参加人数'!B23)</f>
      </c>
      <c r="P29" s="2">
        <f t="shared" si="3"/>
        <v>0</v>
      </c>
      <c r="Q29" s="5">
        <f t="shared" si="4"/>
      </c>
      <c r="R29" s="5">
        <f t="shared" si="5"/>
      </c>
      <c r="T29" s="144">
        <f t="shared" si="6"/>
      </c>
      <c r="U29" s="144">
        <f t="shared" si="7"/>
      </c>
      <c r="V29" s="146">
        <f t="shared" si="8"/>
      </c>
      <c r="Y29" s="207">
        <f t="shared" si="9"/>
      </c>
      <c r="Z29" s="207">
        <f t="shared" si="10"/>
      </c>
      <c r="AA29" s="207">
        <f t="shared" si="11"/>
      </c>
      <c r="AB29" s="207">
        <f t="shared" si="11"/>
      </c>
    </row>
    <row r="30" spans="1:28" s="5" customFormat="1" ht="15.75" customHeight="1">
      <c r="A30" s="37">
        <v>20</v>
      </c>
      <c r="B30" s="119"/>
      <c r="C30" s="119"/>
      <c r="D30" s="211">
        <f>IF('申込必要事項'!$D$3="","",'申込必要事項'!$D$3)</f>
      </c>
      <c r="E30" s="120"/>
      <c r="F30" s="145"/>
      <c r="G30" s="121"/>
      <c r="H30" s="193"/>
      <c r="I30" s="194"/>
      <c r="J30" s="195"/>
      <c r="K30" s="196"/>
      <c r="L30" s="197">
        <f t="shared" si="1"/>
      </c>
      <c r="M30" s="209">
        <f t="shared" si="2"/>
      </c>
      <c r="N30" s="5">
        <f>IF('参加人数'!B24="","",'参加人数'!B24)</f>
      </c>
      <c r="P30" s="2">
        <f t="shared" si="3"/>
        <v>0</v>
      </c>
      <c r="Q30" s="5">
        <f t="shared" si="4"/>
      </c>
      <c r="R30" s="5">
        <f t="shared" si="5"/>
      </c>
      <c r="T30" s="144">
        <f t="shared" si="6"/>
      </c>
      <c r="U30" s="144">
        <f t="shared" si="7"/>
      </c>
      <c r="V30" s="146">
        <f t="shared" si="8"/>
      </c>
      <c r="Y30" s="207">
        <f t="shared" si="9"/>
      </c>
      <c r="Z30" s="207">
        <f t="shared" si="10"/>
      </c>
      <c r="AA30" s="207">
        <f t="shared" si="11"/>
      </c>
      <c r="AB30" s="207">
        <f t="shared" si="11"/>
      </c>
    </row>
    <row r="31" spans="1:28" s="5" customFormat="1" ht="15.75" customHeight="1">
      <c r="A31" s="37">
        <v>21</v>
      </c>
      <c r="B31" s="119"/>
      <c r="C31" s="119"/>
      <c r="D31" s="211">
        <f>IF('申込必要事項'!$D$3="","",'申込必要事項'!$D$3)</f>
      </c>
      <c r="E31" s="120"/>
      <c r="F31" s="145"/>
      <c r="G31" s="121"/>
      <c r="H31" s="193"/>
      <c r="I31" s="194"/>
      <c r="J31" s="195"/>
      <c r="K31" s="196"/>
      <c r="L31" s="197">
        <f t="shared" si="1"/>
      </c>
      <c r="M31" s="209">
        <f t="shared" si="2"/>
      </c>
      <c r="N31" s="5">
        <f>IF('参加人数'!B25="","",'参加人数'!B25)</f>
      </c>
      <c r="P31" s="2">
        <f t="shared" si="3"/>
        <v>0</v>
      </c>
      <c r="Q31" s="5">
        <f t="shared" si="4"/>
      </c>
      <c r="R31" s="5">
        <f t="shared" si="5"/>
      </c>
      <c r="T31" s="144">
        <f t="shared" si="6"/>
      </c>
      <c r="U31" s="144">
        <f t="shared" si="7"/>
      </c>
      <c r="V31" s="146">
        <f t="shared" si="8"/>
      </c>
      <c r="Y31" s="207">
        <f t="shared" si="9"/>
      </c>
      <c r="Z31" s="207">
        <f t="shared" si="10"/>
      </c>
      <c r="AA31" s="207">
        <f t="shared" si="11"/>
      </c>
      <c r="AB31" s="207">
        <f t="shared" si="11"/>
      </c>
    </row>
    <row r="32" spans="1:28" s="5" customFormat="1" ht="15.75" customHeight="1">
      <c r="A32" s="37">
        <v>22</v>
      </c>
      <c r="B32" s="119"/>
      <c r="C32" s="119"/>
      <c r="D32" s="211">
        <f>IF('申込必要事項'!$D$3="","",'申込必要事項'!$D$3)</f>
      </c>
      <c r="E32" s="120"/>
      <c r="F32" s="145"/>
      <c r="G32" s="121"/>
      <c r="H32" s="193"/>
      <c r="I32" s="194"/>
      <c r="J32" s="195"/>
      <c r="K32" s="196"/>
      <c r="L32" s="197">
        <f t="shared" si="1"/>
      </c>
      <c r="M32" s="209">
        <f t="shared" si="2"/>
      </c>
      <c r="N32" s="5">
        <f>IF('参加人数'!B26="","",'参加人数'!B26)</f>
      </c>
      <c r="P32" s="2">
        <f t="shared" si="3"/>
        <v>0</v>
      </c>
      <c r="Q32" s="5">
        <f t="shared" si="4"/>
      </c>
      <c r="R32" s="5">
        <f t="shared" si="5"/>
      </c>
      <c r="T32" s="144">
        <f t="shared" si="6"/>
      </c>
      <c r="U32" s="144">
        <f t="shared" si="7"/>
      </c>
      <c r="V32" s="146">
        <f t="shared" si="8"/>
      </c>
      <c r="Y32" s="207">
        <f t="shared" si="9"/>
      </c>
      <c r="Z32" s="207">
        <f t="shared" si="10"/>
      </c>
      <c r="AA32" s="207">
        <f t="shared" si="11"/>
      </c>
      <c r="AB32" s="207">
        <f t="shared" si="11"/>
      </c>
    </row>
    <row r="33" spans="1:28" s="5" customFormat="1" ht="15.75" customHeight="1">
      <c r="A33" s="37">
        <v>23</v>
      </c>
      <c r="B33" s="119"/>
      <c r="C33" s="119"/>
      <c r="D33" s="211">
        <f>IF('申込必要事項'!$D$3="","",'申込必要事項'!$D$3)</f>
      </c>
      <c r="E33" s="120"/>
      <c r="F33" s="145"/>
      <c r="G33" s="121"/>
      <c r="H33" s="193"/>
      <c r="I33" s="194"/>
      <c r="J33" s="195"/>
      <c r="K33" s="196"/>
      <c r="L33" s="197">
        <f t="shared" si="1"/>
      </c>
      <c r="M33" s="209">
        <f t="shared" si="2"/>
      </c>
      <c r="P33" s="2">
        <f t="shared" si="3"/>
        <v>0</v>
      </c>
      <c r="Q33" s="5">
        <f t="shared" si="4"/>
      </c>
      <c r="R33" s="5">
        <f t="shared" si="5"/>
      </c>
      <c r="T33" s="144">
        <f t="shared" si="6"/>
      </c>
      <c r="U33" s="144">
        <f t="shared" si="7"/>
      </c>
      <c r="V33" s="146">
        <f t="shared" si="8"/>
      </c>
      <c r="Y33" s="207">
        <f t="shared" si="9"/>
      </c>
      <c r="Z33" s="207">
        <f t="shared" si="10"/>
      </c>
      <c r="AA33" s="207">
        <f t="shared" si="11"/>
      </c>
      <c r="AB33" s="207">
        <f t="shared" si="11"/>
      </c>
    </row>
    <row r="34" spans="1:28" s="5" customFormat="1" ht="15.75" customHeight="1">
      <c r="A34" s="37">
        <v>24</v>
      </c>
      <c r="B34" s="119"/>
      <c r="C34" s="119"/>
      <c r="D34" s="211">
        <f>IF('申込必要事項'!$D$3="","",'申込必要事項'!$D$3)</f>
      </c>
      <c r="E34" s="120"/>
      <c r="F34" s="145"/>
      <c r="G34" s="121"/>
      <c r="H34" s="193"/>
      <c r="I34" s="194"/>
      <c r="J34" s="195"/>
      <c r="K34" s="196"/>
      <c r="L34" s="197">
        <f t="shared" si="1"/>
      </c>
      <c r="M34" s="209">
        <f t="shared" si="2"/>
      </c>
      <c r="P34" s="2">
        <f t="shared" si="3"/>
        <v>0</v>
      </c>
      <c r="Q34" s="5">
        <f t="shared" si="4"/>
      </c>
      <c r="R34" s="5">
        <f t="shared" si="5"/>
      </c>
      <c r="T34" s="144">
        <f t="shared" si="6"/>
      </c>
      <c r="U34" s="144">
        <f t="shared" si="7"/>
      </c>
      <c r="V34" s="146">
        <f t="shared" si="8"/>
      </c>
      <c r="Y34" s="207">
        <f t="shared" si="9"/>
      </c>
      <c r="Z34" s="207">
        <f t="shared" si="10"/>
      </c>
      <c r="AA34" s="207">
        <f t="shared" si="11"/>
      </c>
      <c r="AB34" s="207">
        <f t="shared" si="11"/>
      </c>
    </row>
    <row r="35" spans="1:28" s="5" customFormat="1" ht="15.75" customHeight="1">
      <c r="A35" s="37">
        <v>25</v>
      </c>
      <c r="B35" s="119"/>
      <c r="C35" s="119"/>
      <c r="D35" s="211">
        <f>IF('申込必要事項'!$D$3="","",'申込必要事項'!$D$3)</f>
      </c>
      <c r="E35" s="120"/>
      <c r="F35" s="145"/>
      <c r="G35" s="121"/>
      <c r="H35" s="193"/>
      <c r="I35" s="194"/>
      <c r="J35" s="195"/>
      <c r="K35" s="196"/>
      <c r="L35" s="197">
        <f t="shared" si="1"/>
      </c>
      <c r="M35" s="209">
        <f t="shared" si="2"/>
      </c>
      <c r="P35" s="2">
        <f t="shared" si="3"/>
        <v>0</v>
      </c>
      <c r="Q35" s="5">
        <f t="shared" si="4"/>
      </c>
      <c r="R35" s="5">
        <f t="shared" si="5"/>
      </c>
      <c r="T35" s="144">
        <f t="shared" si="6"/>
      </c>
      <c r="U35" s="144">
        <f t="shared" si="7"/>
      </c>
      <c r="V35" s="146">
        <f t="shared" si="8"/>
      </c>
      <c r="Y35" s="207">
        <f t="shared" si="9"/>
      </c>
      <c r="Z35" s="207">
        <f t="shared" si="10"/>
      </c>
      <c r="AA35" s="207">
        <f t="shared" si="11"/>
      </c>
      <c r="AB35" s="207">
        <f t="shared" si="11"/>
      </c>
    </row>
    <row r="36" spans="1:28" s="5" customFormat="1" ht="15.75" customHeight="1">
      <c r="A36" s="37">
        <v>26</v>
      </c>
      <c r="B36" s="119"/>
      <c r="C36" s="119"/>
      <c r="D36" s="211">
        <f>IF('申込必要事項'!$D$3="","",'申込必要事項'!$D$3)</f>
      </c>
      <c r="E36" s="120"/>
      <c r="F36" s="145"/>
      <c r="G36" s="121"/>
      <c r="H36" s="193"/>
      <c r="I36" s="194"/>
      <c r="J36" s="195"/>
      <c r="K36" s="196"/>
      <c r="L36" s="197">
        <f t="shared" si="1"/>
      </c>
      <c r="M36" s="209">
        <f t="shared" si="2"/>
      </c>
      <c r="P36" s="2">
        <f t="shared" si="3"/>
        <v>0</v>
      </c>
      <c r="Q36" s="5">
        <f t="shared" si="4"/>
      </c>
      <c r="R36" s="5">
        <f t="shared" si="5"/>
      </c>
      <c r="T36" s="144">
        <f t="shared" si="6"/>
      </c>
      <c r="U36" s="144">
        <f t="shared" si="7"/>
      </c>
      <c r="V36" s="146">
        <f t="shared" si="8"/>
      </c>
      <c r="Y36" s="207">
        <f t="shared" si="9"/>
      </c>
      <c r="Z36" s="207">
        <f t="shared" si="10"/>
      </c>
      <c r="AA36" s="207">
        <f t="shared" si="11"/>
      </c>
      <c r="AB36" s="207">
        <f t="shared" si="11"/>
      </c>
    </row>
    <row r="37" spans="1:28" s="5" customFormat="1" ht="15.75" customHeight="1">
      <c r="A37" s="37">
        <v>27</v>
      </c>
      <c r="B37" s="119"/>
      <c r="C37" s="119"/>
      <c r="D37" s="211">
        <f>IF('申込必要事項'!$D$3="","",'申込必要事項'!$D$3)</f>
      </c>
      <c r="E37" s="120"/>
      <c r="F37" s="145"/>
      <c r="G37" s="121"/>
      <c r="H37" s="193"/>
      <c r="I37" s="194"/>
      <c r="J37" s="195"/>
      <c r="K37" s="196"/>
      <c r="L37" s="197">
        <f t="shared" si="1"/>
      </c>
      <c r="M37" s="209">
        <f t="shared" si="2"/>
      </c>
      <c r="N37" s="5">
        <f>IF('参加人数'!B28="","",'参加人数'!B28)</f>
      </c>
      <c r="P37" s="2">
        <f t="shared" si="3"/>
        <v>0</v>
      </c>
      <c r="Q37" s="5">
        <f t="shared" si="4"/>
      </c>
      <c r="R37" s="5">
        <f t="shared" si="5"/>
      </c>
      <c r="T37" s="144">
        <f t="shared" si="6"/>
      </c>
      <c r="U37" s="144">
        <f t="shared" si="7"/>
      </c>
      <c r="V37" s="146">
        <f t="shared" si="8"/>
      </c>
      <c r="Y37" s="207">
        <f t="shared" si="9"/>
      </c>
      <c r="Z37" s="207">
        <f t="shared" si="10"/>
      </c>
      <c r="AA37" s="207">
        <f t="shared" si="11"/>
      </c>
      <c r="AB37" s="207">
        <f t="shared" si="11"/>
      </c>
    </row>
    <row r="38" spans="1:28" s="5" customFormat="1" ht="15.75" customHeight="1">
      <c r="A38" s="37">
        <v>28</v>
      </c>
      <c r="B38" s="119"/>
      <c r="C38" s="119"/>
      <c r="D38" s="211">
        <f>IF('申込必要事項'!$D$3="","",'申込必要事項'!$D$3)</f>
      </c>
      <c r="E38" s="120"/>
      <c r="F38" s="145"/>
      <c r="G38" s="121"/>
      <c r="H38" s="193"/>
      <c r="I38" s="194"/>
      <c r="J38" s="195"/>
      <c r="K38" s="196"/>
      <c r="L38" s="197">
        <f t="shared" si="1"/>
      </c>
      <c r="M38" s="209">
        <f t="shared" si="2"/>
      </c>
      <c r="N38" s="5">
        <f>IF('参加人数'!B29="","",'参加人数'!B29)</f>
      </c>
      <c r="P38" s="2">
        <f t="shared" si="3"/>
        <v>0</v>
      </c>
      <c r="Q38" s="5">
        <f t="shared" si="4"/>
      </c>
      <c r="R38" s="5">
        <f t="shared" si="5"/>
      </c>
      <c r="T38" s="144">
        <f t="shared" si="6"/>
      </c>
      <c r="U38" s="144">
        <f t="shared" si="7"/>
      </c>
      <c r="V38" s="146">
        <f t="shared" si="8"/>
      </c>
      <c r="Y38" s="207">
        <f t="shared" si="9"/>
      </c>
      <c r="Z38" s="207">
        <f t="shared" si="10"/>
      </c>
      <c r="AA38" s="207">
        <f t="shared" si="11"/>
      </c>
      <c r="AB38" s="207">
        <f t="shared" si="11"/>
      </c>
    </row>
    <row r="39" spans="1:28" s="5" customFormat="1" ht="15.75" customHeight="1">
      <c r="A39" s="37">
        <v>29</v>
      </c>
      <c r="B39" s="119"/>
      <c r="C39" s="119"/>
      <c r="D39" s="211">
        <f>IF('申込必要事項'!$D$3="","",'申込必要事項'!$D$3)</f>
      </c>
      <c r="E39" s="120"/>
      <c r="F39" s="145"/>
      <c r="G39" s="121"/>
      <c r="H39" s="193"/>
      <c r="I39" s="194"/>
      <c r="J39" s="195"/>
      <c r="K39" s="196"/>
      <c r="L39" s="197">
        <f t="shared" si="1"/>
      </c>
      <c r="M39" s="209">
        <f t="shared" si="2"/>
      </c>
      <c r="N39" s="5">
        <f>IF('参加人数'!B30="","",'参加人数'!B30)</f>
      </c>
      <c r="P39" s="2">
        <f t="shared" si="3"/>
        <v>0</v>
      </c>
      <c r="Q39" s="5">
        <f t="shared" si="4"/>
      </c>
      <c r="R39" s="5">
        <f t="shared" si="5"/>
      </c>
      <c r="T39" s="144">
        <f t="shared" si="6"/>
      </c>
      <c r="U39" s="144">
        <f t="shared" si="7"/>
      </c>
      <c r="V39" s="146">
        <f t="shared" si="8"/>
      </c>
      <c r="Y39" s="207">
        <f t="shared" si="9"/>
      </c>
      <c r="Z39" s="207">
        <f t="shared" si="10"/>
      </c>
      <c r="AA39" s="207">
        <f t="shared" si="11"/>
      </c>
      <c r="AB39" s="207">
        <f t="shared" si="11"/>
      </c>
    </row>
    <row r="40" spans="1:28" s="5" customFormat="1" ht="15.75" customHeight="1">
      <c r="A40" s="37">
        <v>30</v>
      </c>
      <c r="B40" s="119"/>
      <c r="C40" s="119"/>
      <c r="D40" s="211">
        <f>IF('申込必要事項'!$D$3="","",'申込必要事項'!$D$3)</f>
      </c>
      <c r="E40" s="120"/>
      <c r="F40" s="145"/>
      <c r="G40" s="121"/>
      <c r="H40" s="193"/>
      <c r="I40" s="194"/>
      <c r="J40" s="195"/>
      <c r="K40" s="196"/>
      <c r="L40" s="197">
        <f t="shared" si="1"/>
      </c>
      <c r="M40" s="209">
        <f t="shared" si="2"/>
      </c>
      <c r="N40" s="5">
        <f>IF('参加人数'!B31="","",'参加人数'!B31)</f>
      </c>
      <c r="P40" s="2">
        <f t="shared" si="3"/>
        <v>0</v>
      </c>
      <c r="Q40" s="5">
        <f t="shared" si="4"/>
      </c>
      <c r="R40" s="5">
        <f t="shared" si="5"/>
      </c>
      <c r="T40" s="144">
        <f t="shared" si="6"/>
      </c>
      <c r="U40" s="144">
        <f t="shared" si="7"/>
      </c>
      <c r="V40" s="146">
        <f t="shared" si="8"/>
      </c>
      <c r="Y40" s="207">
        <f t="shared" si="9"/>
      </c>
      <c r="Z40" s="207">
        <f t="shared" si="10"/>
      </c>
      <c r="AA40" s="207">
        <f t="shared" si="11"/>
      </c>
      <c r="AB40" s="207">
        <f t="shared" si="11"/>
      </c>
    </row>
    <row r="41" spans="1:28" s="5" customFormat="1" ht="15.75" customHeight="1">
      <c r="A41" s="37">
        <v>31</v>
      </c>
      <c r="B41" s="119"/>
      <c r="C41" s="119"/>
      <c r="D41" s="211">
        <f>IF('申込必要事項'!$D$3="","",'申込必要事項'!$D$3)</f>
      </c>
      <c r="E41" s="120"/>
      <c r="F41" s="145"/>
      <c r="G41" s="121"/>
      <c r="H41" s="193"/>
      <c r="I41" s="194"/>
      <c r="J41" s="195"/>
      <c r="K41" s="196"/>
      <c r="L41" s="197">
        <f t="shared" si="1"/>
      </c>
      <c r="M41" s="209">
        <f t="shared" si="2"/>
      </c>
      <c r="N41" s="5">
        <f>IF('参加人数'!B32="","",'参加人数'!B32)</f>
      </c>
      <c r="P41" s="2">
        <f t="shared" si="3"/>
        <v>0</v>
      </c>
      <c r="Q41" s="5">
        <f t="shared" si="4"/>
      </c>
      <c r="R41" s="5">
        <f t="shared" si="5"/>
      </c>
      <c r="T41" s="144">
        <f t="shared" si="6"/>
      </c>
      <c r="U41" s="144">
        <f t="shared" si="7"/>
      </c>
      <c r="V41" s="146">
        <f t="shared" si="8"/>
      </c>
      <c r="Y41" s="207">
        <f t="shared" si="9"/>
      </c>
      <c r="Z41" s="207">
        <f t="shared" si="10"/>
      </c>
      <c r="AA41" s="207">
        <f t="shared" si="11"/>
      </c>
      <c r="AB41" s="207">
        <f t="shared" si="11"/>
      </c>
    </row>
    <row r="42" spans="1:28" s="5" customFormat="1" ht="15.75" customHeight="1">
      <c r="A42" s="37">
        <v>32</v>
      </c>
      <c r="B42" s="119"/>
      <c r="C42" s="119"/>
      <c r="D42" s="211">
        <f>IF('申込必要事項'!$D$3="","",'申込必要事項'!$D$3)</f>
      </c>
      <c r="E42" s="120"/>
      <c r="F42" s="145"/>
      <c r="G42" s="121"/>
      <c r="H42" s="193"/>
      <c r="I42" s="194"/>
      <c r="J42" s="195"/>
      <c r="K42" s="196"/>
      <c r="L42" s="197">
        <f t="shared" si="1"/>
      </c>
      <c r="M42" s="209">
        <f t="shared" si="2"/>
      </c>
      <c r="N42" s="5">
        <f>IF('参加人数'!B33="","",'参加人数'!B33)</f>
      </c>
      <c r="P42" s="2">
        <f t="shared" si="3"/>
        <v>0</v>
      </c>
      <c r="Q42" s="5">
        <f t="shared" si="4"/>
      </c>
      <c r="R42" s="5">
        <f t="shared" si="5"/>
      </c>
      <c r="T42" s="144">
        <f t="shared" si="6"/>
      </c>
      <c r="U42" s="144">
        <f t="shared" si="7"/>
      </c>
      <c r="V42" s="146">
        <f t="shared" si="8"/>
      </c>
      <c r="Y42" s="207">
        <f t="shared" si="9"/>
      </c>
      <c r="Z42" s="207">
        <f t="shared" si="10"/>
      </c>
      <c r="AA42" s="207">
        <f t="shared" si="11"/>
      </c>
      <c r="AB42" s="207">
        <f t="shared" si="11"/>
      </c>
    </row>
    <row r="43" spans="1:28" s="5" customFormat="1" ht="15.75" customHeight="1">
      <c r="A43" s="37">
        <v>33</v>
      </c>
      <c r="B43" s="119"/>
      <c r="C43" s="119"/>
      <c r="D43" s="211">
        <f>IF('申込必要事項'!$D$3="","",'申込必要事項'!$D$3)</f>
      </c>
      <c r="E43" s="120"/>
      <c r="F43" s="145"/>
      <c r="G43" s="121"/>
      <c r="H43" s="193"/>
      <c r="I43" s="194"/>
      <c r="J43" s="195"/>
      <c r="K43" s="196"/>
      <c r="L43" s="197">
        <f t="shared" si="1"/>
      </c>
      <c r="M43" s="209">
        <f t="shared" si="2"/>
      </c>
      <c r="N43" s="5">
        <f>IF('参加人数'!B34="","",'参加人数'!B34)</f>
      </c>
      <c r="P43" s="2">
        <f t="shared" si="3"/>
        <v>0</v>
      </c>
      <c r="Q43" s="5">
        <f t="shared" si="4"/>
      </c>
      <c r="R43" s="5">
        <f t="shared" si="5"/>
      </c>
      <c r="T43" s="144">
        <f t="shared" si="6"/>
      </c>
      <c r="U43" s="144">
        <f t="shared" si="7"/>
      </c>
      <c r="V43" s="146">
        <f t="shared" si="8"/>
      </c>
      <c r="Y43" s="207">
        <f t="shared" si="9"/>
      </c>
      <c r="Z43" s="207">
        <f t="shared" si="10"/>
      </c>
      <c r="AA43" s="207">
        <f t="shared" si="11"/>
      </c>
      <c r="AB43" s="207">
        <f t="shared" si="11"/>
      </c>
    </row>
    <row r="44" spans="1:28" s="5" customFormat="1" ht="15.75" customHeight="1">
      <c r="A44" s="37">
        <v>34</v>
      </c>
      <c r="B44" s="119"/>
      <c r="C44" s="119"/>
      <c r="D44" s="211">
        <f>IF('申込必要事項'!$D$3="","",'申込必要事項'!$D$3)</f>
      </c>
      <c r="E44" s="120"/>
      <c r="F44" s="145"/>
      <c r="G44" s="121"/>
      <c r="H44" s="193"/>
      <c r="I44" s="194"/>
      <c r="J44" s="195"/>
      <c r="K44" s="196"/>
      <c r="L44" s="197">
        <f t="shared" si="1"/>
      </c>
      <c r="M44" s="209">
        <f t="shared" si="2"/>
      </c>
      <c r="N44" s="5">
        <f>IF('参加人数'!B35="","",'参加人数'!B35)</f>
      </c>
      <c r="P44" s="2">
        <f t="shared" si="3"/>
        <v>0</v>
      </c>
      <c r="Q44" s="5">
        <f t="shared" si="4"/>
      </c>
      <c r="R44" s="5">
        <f t="shared" si="5"/>
      </c>
      <c r="T44" s="144">
        <f t="shared" si="6"/>
      </c>
      <c r="U44" s="144">
        <f t="shared" si="7"/>
      </c>
      <c r="V44" s="146">
        <f t="shared" si="8"/>
      </c>
      <c r="Y44" s="207">
        <f t="shared" si="9"/>
      </c>
      <c r="Z44" s="207">
        <f t="shared" si="10"/>
      </c>
      <c r="AA44" s="207">
        <f t="shared" si="11"/>
      </c>
      <c r="AB44" s="207">
        <f t="shared" si="11"/>
      </c>
    </row>
    <row r="45" spans="1:28" s="5" customFormat="1" ht="15.75" customHeight="1">
      <c r="A45" s="37">
        <v>35</v>
      </c>
      <c r="B45" s="119"/>
      <c r="C45" s="119"/>
      <c r="D45" s="211">
        <f>IF('申込必要事項'!$D$3="","",'申込必要事項'!$D$3)</f>
      </c>
      <c r="E45" s="120"/>
      <c r="F45" s="145"/>
      <c r="G45" s="121"/>
      <c r="H45" s="193"/>
      <c r="I45" s="194"/>
      <c r="J45" s="195"/>
      <c r="K45" s="196"/>
      <c r="L45" s="197">
        <f t="shared" si="1"/>
      </c>
      <c r="M45" s="209">
        <f t="shared" si="2"/>
      </c>
      <c r="N45" s="5">
        <f>IF('参加人数'!B36="","",'参加人数'!B36)</f>
      </c>
      <c r="P45" s="2">
        <f t="shared" si="3"/>
        <v>0</v>
      </c>
      <c r="Q45" s="5">
        <f t="shared" si="4"/>
      </c>
      <c r="R45" s="5">
        <f t="shared" si="5"/>
      </c>
      <c r="T45" s="144">
        <f t="shared" si="6"/>
      </c>
      <c r="U45" s="144">
        <f t="shared" si="7"/>
      </c>
      <c r="V45" s="146">
        <f t="shared" si="8"/>
      </c>
      <c r="Y45" s="207">
        <f t="shared" si="9"/>
      </c>
      <c r="Z45" s="207">
        <f t="shared" si="10"/>
      </c>
      <c r="AA45" s="207">
        <f t="shared" si="11"/>
      </c>
      <c r="AB45" s="207">
        <f t="shared" si="11"/>
      </c>
    </row>
    <row r="46" spans="1:28" s="5" customFormat="1" ht="15.75" customHeight="1">
      <c r="A46" s="37">
        <v>36</v>
      </c>
      <c r="B46" s="119"/>
      <c r="C46" s="119"/>
      <c r="D46" s="211">
        <f>IF('申込必要事項'!$D$3="","",'申込必要事項'!$D$3)</f>
      </c>
      <c r="E46" s="120"/>
      <c r="F46" s="145"/>
      <c r="G46" s="121"/>
      <c r="H46" s="193"/>
      <c r="I46" s="194"/>
      <c r="J46" s="195"/>
      <c r="K46" s="196"/>
      <c r="L46" s="197">
        <f t="shared" si="1"/>
      </c>
      <c r="M46" s="209">
        <f t="shared" si="2"/>
      </c>
      <c r="N46" s="5">
        <f>IF('参加人数'!B37="","",'参加人数'!B37)</f>
      </c>
      <c r="P46" s="2">
        <f t="shared" si="3"/>
        <v>0</v>
      </c>
      <c r="Q46" s="5">
        <f t="shared" si="4"/>
      </c>
      <c r="R46" s="5">
        <f t="shared" si="5"/>
      </c>
      <c r="T46" s="144">
        <f t="shared" si="6"/>
      </c>
      <c r="U46" s="144">
        <f t="shared" si="7"/>
      </c>
      <c r="V46" s="146">
        <f t="shared" si="8"/>
      </c>
      <c r="Y46" s="207">
        <f t="shared" si="9"/>
      </c>
      <c r="Z46" s="207">
        <f t="shared" si="10"/>
      </c>
      <c r="AA46" s="207">
        <f t="shared" si="11"/>
      </c>
      <c r="AB46" s="207">
        <f t="shared" si="11"/>
      </c>
    </row>
    <row r="47" spans="1:28" s="5" customFormat="1" ht="15.75" customHeight="1">
      <c r="A47" s="37">
        <v>37</v>
      </c>
      <c r="B47" s="119"/>
      <c r="C47" s="119"/>
      <c r="D47" s="211">
        <f>IF('申込必要事項'!$D$3="","",'申込必要事項'!$D$3)</f>
      </c>
      <c r="E47" s="120"/>
      <c r="F47" s="145"/>
      <c r="G47" s="121"/>
      <c r="H47" s="193"/>
      <c r="I47" s="194"/>
      <c r="J47" s="195"/>
      <c r="K47" s="196"/>
      <c r="L47" s="197">
        <f t="shared" si="1"/>
      </c>
      <c r="M47" s="209">
        <f t="shared" si="2"/>
      </c>
      <c r="N47" s="5">
        <f>IF('参加人数'!B38="","",'参加人数'!B38)</f>
      </c>
      <c r="P47" s="2">
        <f t="shared" si="3"/>
        <v>0</v>
      </c>
      <c r="Q47" s="5">
        <f t="shared" si="4"/>
      </c>
      <c r="R47" s="5">
        <f t="shared" si="5"/>
      </c>
      <c r="T47" s="144">
        <f t="shared" si="6"/>
      </c>
      <c r="U47" s="144">
        <f t="shared" si="7"/>
      </c>
      <c r="V47" s="146">
        <f t="shared" si="8"/>
      </c>
      <c r="Y47" s="207">
        <f t="shared" si="9"/>
      </c>
      <c r="Z47" s="207">
        <f t="shared" si="10"/>
      </c>
      <c r="AA47" s="207">
        <f t="shared" si="11"/>
      </c>
      <c r="AB47" s="207">
        <f t="shared" si="11"/>
      </c>
    </row>
    <row r="48" spans="1:28" s="5" customFormat="1" ht="15.75" customHeight="1">
      <c r="A48" s="37">
        <v>38</v>
      </c>
      <c r="B48" s="119"/>
      <c r="C48" s="119"/>
      <c r="D48" s="211">
        <f>IF('申込必要事項'!$D$3="","",'申込必要事項'!$D$3)</f>
      </c>
      <c r="E48" s="120"/>
      <c r="F48" s="145"/>
      <c r="G48" s="121"/>
      <c r="H48" s="193"/>
      <c r="I48" s="194"/>
      <c r="J48" s="195"/>
      <c r="K48" s="196"/>
      <c r="L48" s="197">
        <f t="shared" si="1"/>
      </c>
      <c r="M48" s="209">
        <f t="shared" si="2"/>
      </c>
      <c r="N48" s="5">
        <f>IF('参加人数'!B39="","",'参加人数'!B39)</f>
      </c>
      <c r="P48" s="2">
        <f t="shared" si="3"/>
        <v>0</v>
      </c>
      <c r="Q48" s="5">
        <f t="shared" si="4"/>
      </c>
      <c r="R48" s="5">
        <f t="shared" si="5"/>
      </c>
      <c r="T48" s="144">
        <f t="shared" si="6"/>
      </c>
      <c r="U48" s="144">
        <f t="shared" si="7"/>
      </c>
      <c r="V48" s="146">
        <f t="shared" si="8"/>
      </c>
      <c r="Y48" s="207">
        <f t="shared" si="9"/>
      </c>
      <c r="Z48" s="207">
        <f t="shared" si="10"/>
      </c>
      <c r="AA48" s="207">
        <f t="shared" si="11"/>
      </c>
      <c r="AB48" s="207">
        <f t="shared" si="11"/>
      </c>
    </row>
    <row r="49" spans="1:28" s="5" customFormat="1" ht="15.75" customHeight="1">
      <c r="A49" s="37">
        <v>39</v>
      </c>
      <c r="B49" s="119"/>
      <c r="C49" s="119"/>
      <c r="D49" s="211">
        <f>IF('申込必要事項'!$D$3="","",'申込必要事項'!$D$3)</f>
      </c>
      <c r="E49" s="120"/>
      <c r="F49" s="145"/>
      <c r="G49" s="121"/>
      <c r="H49" s="193"/>
      <c r="I49" s="194"/>
      <c r="J49" s="195"/>
      <c r="K49" s="196"/>
      <c r="L49" s="197">
        <f t="shared" si="1"/>
      </c>
      <c r="M49" s="209">
        <f t="shared" si="2"/>
      </c>
      <c r="N49" s="5">
        <f>IF('参加人数'!B40="","",'参加人数'!B40)</f>
      </c>
      <c r="P49" s="2">
        <f t="shared" si="3"/>
        <v>0</v>
      </c>
      <c r="Q49" s="5">
        <f t="shared" si="4"/>
      </c>
      <c r="R49" s="5">
        <f t="shared" si="5"/>
      </c>
      <c r="T49" s="144">
        <f t="shared" si="6"/>
      </c>
      <c r="U49" s="144">
        <f t="shared" si="7"/>
      </c>
      <c r="V49" s="146">
        <f t="shared" si="8"/>
      </c>
      <c r="Y49" s="207">
        <f t="shared" si="9"/>
      </c>
      <c r="Z49" s="207">
        <f t="shared" si="10"/>
      </c>
      <c r="AA49" s="207">
        <f t="shared" si="11"/>
      </c>
      <c r="AB49" s="207">
        <f t="shared" si="11"/>
      </c>
    </row>
    <row r="50" spans="1:28" s="5" customFormat="1" ht="15.75" customHeight="1">
      <c r="A50" s="37">
        <v>40</v>
      </c>
      <c r="B50" s="119"/>
      <c r="C50" s="119"/>
      <c r="D50" s="211">
        <f>IF('申込必要事項'!$D$3="","",'申込必要事項'!$D$3)</f>
      </c>
      <c r="E50" s="120"/>
      <c r="F50" s="145"/>
      <c r="G50" s="121"/>
      <c r="H50" s="193"/>
      <c r="I50" s="194"/>
      <c r="J50" s="195"/>
      <c r="K50" s="196"/>
      <c r="L50" s="197">
        <f t="shared" si="1"/>
      </c>
      <c r="M50" s="209">
        <f t="shared" si="2"/>
      </c>
      <c r="N50" s="5">
        <f>IF('参加人数'!B41="","",'参加人数'!B41)</f>
      </c>
      <c r="P50" s="2">
        <f t="shared" si="3"/>
        <v>0</v>
      </c>
      <c r="Q50" s="5">
        <f t="shared" si="4"/>
      </c>
      <c r="R50" s="5">
        <f t="shared" si="5"/>
      </c>
      <c r="T50" s="144">
        <f t="shared" si="6"/>
      </c>
      <c r="U50" s="144">
        <f t="shared" si="7"/>
      </c>
      <c r="V50" s="146">
        <f t="shared" si="8"/>
      </c>
      <c r="Y50" s="207">
        <f t="shared" si="9"/>
      </c>
      <c r="Z50" s="207">
        <f t="shared" si="10"/>
      </c>
      <c r="AA50" s="207">
        <f t="shared" si="11"/>
      </c>
      <c r="AB50" s="207">
        <f t="shared" si="11"/>
      </c>
    </row>
    <row r="51" spans="1:28" ht="15.75" customHeight="1">
      <c r="A51" s="37">
        <v>41</v>
      </c>
      <c r="B51" s="119"/>
      <c r="C51" s="119"/>
      <c r="D51" s="211">
        <f>IF('申込必要事項'!$D$3="","",'申込必要事項'!$D$3)</f>
      </c>
      <c r="E51" s="120"/>
      <c r="F51" s="145"/>
      <c r="G51" s="121"/>
      <c r="H51" s="193"/>
      <c r="I51" s="194"/>
      <c r="J51" s="195"/>
      <c r="K51" s="196"/>
      <c r="L51" s="197">
        <f t="shared" si="1"/>
      </c>
      <c r="M51" s="209">
        <f t="shared" si="2"/>
      </c>
      <c r="N51" s="5">
        <f>IF('参加人数'!B42="","",'参加人数'!B42)</f>
      </c>
      <c r="O51" s="5"/>
      <c r="P51" s="2">
        <f aca="true" t="shared" si="12" ref="P51:P57">COUNTA(F51,H51)</f>
        <v>0</v>
      </c>
      <c r="Q51" s="5">
        <f t="shared" si="4"/>
      </c>
      <c r="R51" s="5">
        <f t="shared" si="5"/>
      </c>
      <c r="S51" s="5"/>
      <c r="T51" s="144">
        <f t="shared" si="6"/>
      </c>
      <c r="U51" s="144">
        <f t="shared" si="7"/>
      </c>
      <c r="V51" s="146">
        <f t="shared" si="8"/>
      </c>
      <c r="Y51" s="207">
        <f t="shared" si="9"/>
      </c>
      <c r="Z51" s="207">
        <f t="shared" si="10"/>
      </c>
      <c r="AA51" s="207">
        <f t="shared" si="11"/>
      </c>
      <c r="AB51" s="207">
        <f t="shared" si="11"/>
      </c>
    </row>
    <row r="52" spans="1:28" ht="15.75" customHeight="1">
      <c r="A52" s="37">
        <v>42</v>
      </c>
      <c r="B52" s="119"/>
      <c r="C52" s="119"/>
      <c r="D52" s="211">
        <f>IF('申込必要事項'!$D$3="","",'申込必要事項'!$D$3)</f>
      </c>
      <c r="E52" s="120"/>
      <c r="F52" s="145"/>
      <c r="G52" s="121"/>
      <c r="H52" s="193"/>
      <c r="I52" s="194"/>
      <c r="J52" s="195"/>
      <c r="K52" s="196"/>
      <c r="L52" s="197">
        <f t="shared" si="1"/>
      </c>
      <c r="M52" s="209">
        <f t="shared" si="2"/>
      </c>
      <c r="N52" s="5">
        <f>IF('参加人数'!B43="","",'参加人数'!B43)</f>
      </c>
      <c r="O52" s="5"/>
      <c r="P52" s="2">
        <f t="shared" si="12"/>
        <v>0</v>
      </c>
      <c r="Q52" s="5">
        <f t="shared" si="4"/>
      </c>
      <c r="R52" s="5">
        <f t="shared" si="5"/>
      </c>
      <c r="S52" s="5"/>
      <c r="T52" s="144">
        <f t="shared" si="6"/>
      </c>
      <c r="U52" s="144">
        <f t="shared" si="7"/>
      </c>
      <c r="V52" s="146">
        <f t="shared" si="8"/>
      </c>
      <c r="Y52" s="207">
        <f t="shared" si="9"/>
      </c>
      <c r="Z52" s="207">
        <f t="shared" si="10"/>
      </c>
      <c r="AA52" s="207">
        <f t="shared" si="11"/>
      </c>
      <c r="AB52" s="207">
        <f t="shared" si="11"/>
      </c>
    </row>
    <row r="53" spans="1:28" ht="15.75" customHeight="1">
      <c r="A53" s="37">
        <v>43</v>
      </c>
      <c r="B53" s="119"/>
      <c r="C53" s="119"/>
      <c r="D53" s="211">
        <f>IF('申込必要事項'!$D$3="","",'申込必要事項'!$D$3)</f>
      </c>
      <c r="E53" s="120"/>
      <c r="F53" s="145"/>
      <c r="G53" s="121"/>
      <c r="H53" s="193"/>
      <c r="I53" s="194"/>
      <c r="J53" s="195"/>
      <c r="K53" s="196"/>
      <c r="L53" s="197">
        <f t="shared" si="1"/>
      </c>
      <c r="M53" s="209">
        <f t="shared" si="2"/>
      </c>
      <c r="N53" s="5">
        <f>IF('参加人数'!B44="","",'参加人数'!B44)</f>
      </c>
      <c r="O53" s="5"/>
      <c r="P53" s="2">
        <f t="shared" si="12"/>
        <v>0</v>
      </c>
      <c r="Q53" s="5">
        <f t="shared" si="4"/>
      </c>
      <c r="R53" s="5">
        <f t="shared" si="5"/>
      </c>
      <c r="S53" s="5"/>
      <c r="T53" s="144">
        <f t="shared" si="6"/>
      </c>
      <c r="U53" s="144">
        <f t="shared" si="7"/>
      </c>
      <c r="V53" s="146">
        <f t="shared" si="8"/>
      </c>
      <c r="Y53" s="207">
        <f t="shared" si="9"/>
      </c>
      <c r="Z53" s="207">
        <f t="shared" si="10"/>
      </c>
      <c r="AA53" s="207">
        <f t="shared" si="11"/>
      </c>
      <c r="AB53" s="207">
        <f t="shared" si="11"/>
      </c>
    </row>
    <row r="54" spans="1:28" ht="15.75" customHeight="1">
      <c r="A54" s="37">
        <v>44</v>
      </c>
      <c r="B54" s="119"/>
      <c r="C54" s="119"/>
      <c r="D54" s="211">
        <f>IF('申込必要事項'!$D$3="","",'申込必要事項'!$D$3)</f>
      </c>
      <c r="E54" s="120"/>
      <c r="F54" s="145"/>
      <c r="G54" s="121"/>
      <c r="H54" s="193"/>
      <c r="I54" s="194"/>
      <c r="J54" s="195"/>
      <c r="K54" s="196"/>
      <c r="L54" s="197">
        <f t="shared" si="1"/>
      </c>
      <c r="M54" s="209">
        <f t="shared" si="2"/>
      </c>
      <c r="N54" s="5">
        <f>IF('参加人数'!B45="","",'参加人数'!B45)</f>
      </c>
      <c r="O54" s="5"/>
      <c r="P54" s="2">
        <f t="shared" si="12"/>
        <v>0</v>
      </c>
      <c r="Q54" s="5">
        <f t="shared" si="4"/>
      </c>
      <c r="R54" s="5">
        <f t="shared" si="5"/>
      </c>
      <c r="S54" s="5"/>
      <c r="T54" s="144">
        <f t="shared" si="6"/>
      </c>
      <c r="U54" s="144">
        <f t="shared" si="7"/>
      </c>
      <c r="V54" s="146">
        <f t="shared" si="8"/>
      </c>
      <c r="Y54" s="207">
        <f t="shared" si="9"/>
      </c>
      <c r="Z54" s="207">
        <f t="shared" si="10"/>
      </c>
      <c r="AA54" s="207">
        <f t="shared" si="11"/>
      </c>
      <c r="AB54" s="207">
        <f t="shared" si="11"/>
      </c>
    </row>
    <row r="55" spans="1:28" ht="15.75" customHeight="1">
      <c r="A55" s="37">
        <v>45</v>
      </c>
      <c r="B55" s="134"/>
      <c r="C55" s="119"/>
      <c r="D55" s="211">
        <f>IF('申込必要事項'!$D$3="","",'申込必要事項'!$D$3)</f>
      </c>
      <c r="E55" s="120"/>
      <c r="F55" s="145"/>
      <c r="G55" s="121"/>
      <c r="H55" s="193"/>
      <c r="I55" s="194"/>
      <c r="J55" s="195"/>
      <c r="K55" s="196"/>
      <c r="L55" s="197">
        <f t="shared" si="1"/>
      </c>
      <c r="M55" s="209">
        <f t="shared" si="2"/>
      </c>
      <c r="N55" s="5">
        <f>IF('参加人数'!B46="","",'参加人数'!B46)</f>
      </c>
      <c r="O55" s="5"/>
      <c r="P55" s="2">
        <f t="shared" si="12"/>
        <v>0</v>
      </c>
      <c r="Q55" s="5">
        <f t="shared" si="4"/>
      </c>
      <c r="R55" s="5">
        <f t="shared" si="5"/>
      </c>
      <c r="S55" s="5"/>
      <c r="T55" s="144">
        <f t="shared" si="6"/>
      </c>
      <c r="U55" s="144">
        <f t="shared" si="7"/>
      </c>
      <c r="V55" s="146">
        <f t="shared" si="8"/>
      </c>
      <c r="Y55" s="207">
        <f t="shared" si="9"/>
      </c>
      <c r="Z55" s="207">
        <f t="shared" si="10"/>
      </c>
      <c r="AA55" s="207">
        <f t="shared" si="11"/>
      </c>
      <c r="AB55" s="207">
        <f t="shared" si="11"/>
      </c>
    </row>
    <row r="56" spans="1:28" ht="15.75" customHeight="1">
      <c r="A56" s="37">
        <v>46</v>
      </c>
      <c r="B56" s="119"/>
      <c r="C56" s="119"/>
      <c r="D56" s="211">
        <f>IF('申込必要事項'!$D$3="","",'申込必要事項'!$D$3)</f>
      </c>
      <c r="E56" s="120"/>
      <c r="F56" s="145"/>
      <c r="G56" s="121"/>
      <c r="H56" s="193"/>
      <c r="I56" s="194"/>
      <c r="J56" s="195"/>
      <c r="K56" s="196"/>
      <c r="L56" s="197">
        <f t="shared" si="1"/>
      </c>
      <c r="M56" s="209">
        <f t="shared" si="2"/>
      </c>
      <c r="N56" s="5">
        <f>IF('参加人数'!B47="","",'参加人数'!B47)</f>
      </c>
      <c r="O56" s="5"/>
      <c r="P56" s="2">
        <f t="shared" si="12"/>
        <v>0</v>
      </c>
      <c r="Q56" s="5">
        <f>IF(F56="","",VALUE(LEFT(F56,1)))</f>
      </c>
      <c r="R56" s="5">
        <f>IF(H56="","",VALUE(LEFT(H56,1)))</f>
      </c>
      <c r="S56" s="5"/>
      <c r="T56" s="144">
        <f t="shared" si="6"/>
      </c>
      <c r="U56" s="144">
        <f t="shared" si="7"/>
      </c>
      <c r="V56" s="146">
        <f t="shared" si="8"/>
      </c>
      <c r="Y56" s="207">
        <f t="shared" si="9"/>
      </c>
      <c r="Z56" s="207">
        <f t="shared" si="10"/>
      </c>
      <c r="AA56" s="207">
        <f t="shared" si="11"/>
      </c>
      <c r="AB56" s="207">
        <f t="shared" si="11"/>
      </c>
    </row>
    <row r="57" spans="1:28" ht="15.75" customHeight="1">
      <c r="A57" s="37">
        <v>47</v>
      </c>
      <c r="B57" s="119"/>
      <c r="C57" s="119"/>
      <c r="D57" s="211">
        <f>IF('申込必要事項'!$D$3="","",'申込必要事項'!$D$3)</f>
      </c>
      <c r="E57" s="120"/>
      <c r="F57" s="145"/>
      <c r="G57" s="121"/>
      <c r="H57" s="193"/>
      <c r="I57" s="194"/>
      <c r="J57" s="195"/>
      <c r="K57" s="196"/>
      <c r="L57" s="197">
        <f t="shared" si="1"/>
      </c>
      <c r="M57" s="209">
        <f t="shared" si="2"/>
      </c>
      <c r="N57" s="5">
        <f>IF('参加人数'!B48="","",'参加人数'!B48)</f>
      </c>
      <c r="O57" s="5"/>
      <c r="P57" s="2">
        <f t="shared" si="12"/>
        <v>0</v>
      </c>
      <c r="Q57" s="5">
        <f>IF(F57="","",VALUE(LEFT(F57,1)))</f>
      </c>
      <c r="R57" s="5">
        <f>IF(H57="","",VALUE(LEFT(H57,1)))</f>
      </c>
      <c r="S57" s="5"/>
      <c r="T57" s="144">
        <f t="shared" si="6"/>
      </c>
      <c r="U57" s="144">
        <f t="shared" si="7"/>
      </c>
      <c r="V57" s="146">
        <f t="shared" si="8"/>
      </c>
      <c r="Y57" s="207">
        <f t="shared" si="9"/>
      </c>
      <c r="Z57" s="207">
        <f t="shared" si="10"/>
      </c>
      <c r="AA57" s="207">
        <f t="shared" si="11"/>
      </c>
      <c r="AB57" s="207">
        <f t="shared" si="11"/>
      </c>
    </row>
    <row r="58" spans="1:28" ht="15.75" customHeight="1">
      <c r="A58" s="37">
        <v>48</v>
      </c>
      <c r="B58" s="119"/>
      <c r="C58" s="119"/>
      <c r="D58" s="211">
        <f>IF('申込必要事項'!$D$3="","",'申込必要事項'!$D$3)</f>
      </c>
      <c r="E58" s="120"/>
      <c r="F58" s="145"/>
      <c r="G58" s="121"/>
      <c r="H58" s="193"/>
      <c r="I58" s="194"/>
      <c r="J58" s="195"/>
      <c r="K58" s="196"/>
      <c r="L58" s="197">
        <f>IF(V58=11,"A",IF(V58=22,"B",""))</f>
      </c>
      <c r="M58" s="209">
        <f t="shared" si="2"/>
      </c>
      <c r="N58" s="5">
        <f>IF('参加人数'!B49="","",'参加人数'!B49)</f>
      </c>
      <c r="O58" s="5"/>
      <c r="P58" s="2">
        <f>COUNTA(F58,H58)</f>
        <v>0</v>
      </c>
      <c r="Q58" s="5">
        <f>IF(F58="","",VALUE(LEFT(F58,1)))</f>
      </c>
      <c r="R58" s="5">
        <f>IF(H58="","",VALUE(LEFT(H58,1)))</f>
      </c>
      <c r="S58" s="5"/>
      <c r="T58" s="144">
        <f>IF(OR(F58="6年80mH",F58="6年走高跳"),1,IF(OR(F58="6年走幅跳",F58="6年ｼﾞｬﾍﾞﾘｯｸﾎﾞｰﾙ投"),2,""))</f>
      </c>
      <c r="U58" s="144">
        <f>IF(OR(H58="6年80mH",H58="6年走高跳"),1,IF(OR(H58="6年走幅跳",H58="6年ｼﾞｬﾍﾞﾘｯｸﾎﾞｰﾙ投"),2,""))</f>
      </c>
      <c r="V58" s="146">
        <f>IF(U58="","",VALUE(T58&amp;U58))</f>
      </c>
      <c r="Y58" s="207">
        <f t="shared" si="9"/>
      </c>
      <c r="Z58" s="207">
        <f t="shared" si="10"/>
      </c>
      <c r="AA58" s="207">
        <f t="shared" si="11"/>
      </c>
      <c r="AB58" s="207">
        <f t="shared" si="11"/>
      </c>
    </row>
    <row r="59" spans="1:28" ht="15.75" customHeight="1">
      <c r="A59" s="37">
        <v>49</v>
      </c>
      <c r="B59" s="119"/>
      <c r="C59" s="119"/>
      <c r="D59" s="211">
        <f>IF('申込必要事項'!$D$3="","",'申込必要事項'!$D$3)</f>
      </c>
      <c r="E59" s="120"/>
      <c r="F59" s="145"/>
      <c r="G59" s="121"/>
      <c r="H59" s="193"/>
      <c r="I59" s="194"/>
      <c r="J59" s="195"/>
      <c r="K59" s="196"/>
      <c r="L59" s="197">
        <f>IF(V59=11,"A",IF(V59=22,"B",""))</f>
      </c>
      <c r="M59" s="209">
        <f t="shared" si="2"/>
      </c>
      <c r="N59" s="5">
        <f>IF('参加人数'!B50="","",'参加人数'!B50)</f>
      </c>
      <c r="O59" s="5"/>
      <c r="P59" s="2">
        <f>COUNTA(F59,H59)</f>
        <v>0</v>
      </c>
      <c r="Q59" s="5">
        <f>IF(F59="","",VALUE(LEFT(F59,1)))</f>
      </c>
      <c r="R59" s="5">
        <f>IF(H59="","",VALUE(LEFT(H59,1)))</f>
      </c>
      <c r="S59" s="5"/>
      <c r="T59" s="144">
        <f>IF(OR(F59="6年80mH",F59="6年走高跳"),1,IF(OR(F59="6年走幅跳",F59="6年ｼﾞｬﾍﾞﾘｯｸﾎﾞｰﾙ投"),2,""))</f>
      </c>
      <c r="U59" s="144">
        <f>IF(OR(H59="6年80mH",H59="6年走高跳"),1,IF(OR(H59="6年走幅跳",H59="6年ｼﾞｬﾍﾞﾘｯｸﾎﾞｰﾙ投"),2,""))</f>
      </c>
      <c r="V59" s="146">
        <f>IF(U59="","",VALUE(T59&amp;U59))</f>
      </c>
      <c r="Y59" s="207">
        <f t="shared" si="9"/>
      </c>
      <c r="Z59" s="207">
        <f t="shared" si="10"/>
      </c>
      <c r="AA59" s="207">
        <f t="shared" si="11"/>
      </c>
      <c r="AB59" s="207">
        <f t="shared" si="11"/>
      </c>
    </row>
    <row r="60" spans="1:28" ht="15.75" customHeight="1">
      <c r="A60" s="37">
        <v>50</v>
      </c>
      <c r="B60" s="119"/>
      <c r="C60" s="119"/>
      <c r="D60" s="211">
        <f>IF('申込必要事項'!$D$3="","",'申込必要事項'!$D$3)</f>
      </c>
      <c r="E60" s="120"/>
      <c r="F60" s="145"/>
      <c r="G60" s="121"/>
      <c r="H60" s="193"/>
      <c r="I60" s="194"/>
      <c r="J60" s="195"/>
      <c r="K60" s="196"/>
      <c r="L60" s="197">
        <f>IF(V60=11,"A",IF(V60=22,"B",""))</f>
      </c>
      <c r="M60" s="209">
        <f t="shared" si="2"/>
      </c>
      <c r="N60" s="5">
        <f>IF('参加人数'!B51="","",'参加人数'!B51)</f>
      </c>
      <c r="O60" s="5"/>
      <c r="P60" s="2">
        <f>COUNTA(F60,H60)</f>
        <v>0</v>
      </c>
      <c r="Q60" s="5">
        <f>IF(F60="","",VALUE(LEFT(F60,1)))</f>
      </c>
      <c r="R60" s="5">
        <f>IF(H60="","",VALUE(LEFT(H60,1)))</f>
      </c>
      <c r="S60" s="5"/>
      <c r="T60" s="144">
        <f>IF(OR(F60="6年80mH",F60="6年走高跳"),1,IF(OR(F60="6年走幅跳",F60="6年ｼﾞｬﾍﾞﾘｯｸﾎﾞｰﾙ投"),2,""))</f>
      </c>
      <c r="U60" s="144">
        <f>IF(OR(H60="6年80mH",H60="6年走高跳"),1,IF(OR(H60="6年走幅跳",H60="6年ｼﾞｬﾍﾞﾘｯｸﾎﾞｰﾙ投"),2,""))</f>
      </c>
      <c r="V60" s="146">
        <f>IF(U60="","",VALUE(T60&amp;U60))</f>
      </c>
      <c r="Y60" s="207">
        <f t="shared" si="9"/>
      </c>
      <c r="Z60" s="207">
        <f t="shared" si="10"/>
      </c>
      <c r="AA60" s="207">
        <f t="shared" si="11"/>
      </c>
      <c r="AB60" s="207">
        <f t="shared" si="11"/>
      </c>
    </row>
    <row r="61" ht="15.75" customHeight="1">
      <c r="J61" s="142"/>
    </row>
    <row r="62" ht="15.75" customHeight="1">
      <c r="J62" s="142"/>
    </row>
    <row r="63" ht="15.75" customHeight="1">
      <c r="J63" s="142"/>
    </row>
    <row r="64" ht="15.75" customHeight="1">
      <c r="J64" s="142"/>
    </row>
    <row r="65" ht="15.75" customHeight="1">
      <c r="J65" s="142"/>
    </row>
    <row r="66" ht="13.5">
      <c r="J66" s="142"/>
    </row>
    <row r="67" ht="13.5">
      <c r="J67" s="142"/>
    </row>
    <row r="68" ht="13.5">
      <c r="J68" s="142"/>
    </row>
    <row r="69" ht="13.5">
      <c r="J69" s="142"/>
    </row>
    <row r="70" ht="13.5">
      <c r="J70" s="142"/>
    </row>
    <row r="71" ht="13.5">
      <c r="J71" s="142"/>
    </row>
  </sheetData>
  <sheetProtection sheet="1" selectLockedCells="1"/>
  <mergeCells count="13">
    <mergeCell ref="B1:D1"/>
    <mergeCell ref="F1:G1"/>
    <mergeCell ref="K1:L1"/>
    <mergeCell ref="B3:C3"/>
    <mergeCell ref="B2:D2"/>
    <mergeCell ref="F3:G3"/>
    <mergeCell ref="H3:J3"/>
    <mergeCell ref="L8:L9"/>
    <mergeCell ref="J8:K8"/>
    <mergeCell ref="G6:H6"/>
    <mergeCell ref="C6:D6"/>
    <mergeCell ref="F8:G8"/>
    <mergeCell ref="H8:I8"/>
  </mergeCells>
  <dataValidations count="6">
    <dataValidation type="list" allowBlank="1" showInputMessage="1" showErrorMessage="1" sqref="J11:K60">
      <formula1>"○"</formula1>
    </dataValidation>
    <dataValidation allowBlank="1" showInputMessage="1" showErrorMessage="1" imeMode="disabled" sqref="I11:I60 G11:G60"/>
    <dataValidation type="list" allowBlank="1" showInputMessage="1" showErrorMessage="1" error="入力が正しくありません&#10;" sqref="H11:H60 F11:F60">
      <formula1>$N$10:$N$38</formula1>
    </dataValidation>
    <dataValidation allowBlank="1" showInputMessage="1" showErrorMessage="1" imeMode="on" sqref="B1:D1 B11:B54 B56:B60 D11:D60"/>
    <dataValidation allowBlank="1" showInputMessage="1" showErrorMessage="1" imeMode="halfKatakana" sqref="C10:C60"/>
    <dataValidation type="whole" allowBlank="1" showInputMessage="1" showErrorMessage="1" prompt="半角数字で入力する" error="1～6の半角数字で入力" sqref="E11:E60">
      <formula1>1</formula1>
      <formula2>6</formula2>
    </dataValidation>
  </dataValidations>
  <printOptions horizontalCentered="1"/>
  <pageMargins left="0" right="0" top="0.35433070866141736" bottom="0" header="0.35433070866141736" footer="0.2362204724409449"/>
  <pageSetup horizontalDpi="600" verticalDpi="6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2"/>
  <sheetViews>
    <sheetView showGridLines="0" showRowColHeaders="0" zoomScalePageLayoutView="0" workbookViewId="0" topLeftCell="A1">
      <pane xSplit="5" ySplit="10" topLeftCell="F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2.50390625" style="1" customWidth="1"/>
    <col min="7" max="7" width="8.50390625" style="2" customWidth="1"/>
    <col min="8" max="8" width="12.50390625" style="2" customWidth="1"/>
    <col min="9" max="9" width="8.50390625" style="1" customWidth="1"/>
    <col min="10" max="11" width="4.75390625" style="2" customWidth="1"/>
    <col min="12" max="12" width="6.75390625" style="2" customWidth="1"/>
    <col min="13" max="13" width="22.875" style="129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2.875" style="2" hidden="1" customWidth="1"/>
    <col min="19" max="19" width="0" style="2" hidden="1" customWidth="1"/>
    <col min="20" max="21" width="3.25390625" style="23" hidden="1" customWidth="1"/>
    <col min="22" max="22" width="4.125" style="23" hidden="1" customWidth="1"/>
    <col min="23" max="23" width="8.875" style="2" hidden="1" customWidth="1"/>
    <col min="24" max="24" width="8.875" style="2" customWidth="1"/>
    <col min="25" max="25" width="6.50390625" style="2" hidden="1" customWidth="1"/>
    <col min="26" max="26" width="8.00390625" style="2" hidden="1" customWidth="1"/>
    <col min="27" max="27" width="5.625" style="2" hidden="1" customWidth="1"/>
    <col min="28" max="28" width="7.875" style="2" hidden="1" customWidth="1"/>
    <col min="29" max="16384" width="9.00390625" style="2" customWidth="1"/>
  </cols>
  <sheetData>
    <row r="1" spans="1:12" ht="26.25" customHeight="1" thickBot="1">
      <c r="A1" s="139" t="s">
        <v>322</v>
      </c>
      <c r="B1" s="256" t="s">
        <v>387</v>
      </c>
      <c r="C1" s="257"/>
      <c r="D1" s="258"/>
      <c r="E1" s="24"/>
      <c r="F1" s="253" t="s">
        <v>386</v>
      </c>
      <c r="G1" s="253"/>
      <c r="K1" s="244" t="s">
        <v>370</v>
      </c>
      <c r="L1" s="244"/>
    </row>
    <row r="2" spans="1:8" ht="7.5" customHeight="1" thickBot="1">
      <c r="A2" s="130"/>
      <c r="B2" s="261"/>
      <c r="C2" s="261"/>
      <c r="D2" s="261"/>
      <c r="E2" s="64"/>
      <c r="H2" s="66"/>
    </row>
    <row r="3" spans="1:10" ht="20.25" customHeight="1" thickBot="1">
      <c r="A3" s="141" t="s">
        <v>323</v>
      </c>
      <c r="B3" s="259">
        <f>IF('申込必要事項'!D3="","",'申込必要事項'!D3)</f>
      </c>
      <c r="C3" s="260"/>
      <c r="D3" s="93"/>
      <c r="E3" s="94" t="s">
        <v>345</v>
      </c>
      <c r="F3" s="255">
        <f>IF('申込必要事項'!D6="","",'申込必要事項'!D6)</f>
      </c>
      <c r="G3" s="255"/>
      <c r="H3" s="252">
        <f>IF('申込必要事項'!D7="","",'申込必要事項'!D7)</f>
      </c>
      <c r="I3" s="252"/>
      <c r="J3" s="252"/>
    </row>
    <row r="4" spans="1:10" ht="6" customHeight="1" thickBot="1">
      <c r="A4" s="79"/>
      <c r="B4" s="80"/>
      <c r="C4" s="64"/>
      <c r="D4" s="64"/>
      <c r="E4" s="64"/>
      <c r="I4" s="81"/>
      <c r="J4" s="81"/>
    </row>
    <row r="5" spans="1:10" ht="13.5" customHeight="1" thickBot="1">
      <c r="A5" s="79"/>
      <c r="B5" s="62" t="s">
        <v>324</v>
      </c>
      <c r="C5" s="178" t="s">
        <v>325</v>
      </c>
      <c r="D5" s="179">
        <f>COUNTIF($P$11:$P$57,1)</f>
        <v>0</v>
      </c>
      <c r="E5" s="171" t="s">
        <v>326</v>
      </c>
      <c r="F5" s="171" t="s">
        <v>330</v>
      </c>
      <c r="G5" s="180">
        <v>600</v>
      </c>
      <c r="H5" s="181" t="s">
        <v>327</v>
      </c>
      <c r="I5" s="182">
        <f>IF(D5="","",D5*G5)</f>
        <v>0</v>
      </c>
      <c r="J5" s="183" t="s">
        <v>329</v>
      </c>
    </row>
    <row r="6" spans="1:10" ht="13.5" customHeight="1" thickBot="1">
      <c r="A6" s="79"/>
      <c r="C6" s="213"/>
      <c r="D6" s="213"/>
      <c r="E6" s="62"/>
      <c r="F6" s="61"/>
      <c r="G6" s="250" t="s">
        <v>328</v>
      </c>
      <c r="H6" s="251"/>
      <c r="I6" s="168">
        <f>SUM(I5:I5)</f>
        <v>0</v>
      </c>
      <c r="J6" s="87" t="s">
        <v>329</v>
      </c>
    </row>
    <row r="7" spans="1:10" ht="14.25" customHeight="1">
      <c r="A7" s="79"/>
      <c r="B7" s="80"/>
      <c r="C7" s="64"/>
      <c r="D7" s="64"/>
      <c r="E7" s="64"/>
      <c r="H7" s="133" t="s">
        <v>371</v>
      </c>
      <c r="I7" s="169">
        <f>'男子(様式1)'!I6+'女子(様式1)'!I6</f>
        <v>0</v>
      </c>
      <c r="J7" s="132" t="s">
        <v>329</v>
      </c>
    </row>
    <row r="8" spans="6:12" ht="15.75" customHeight="1">
      <c r="F8" s="254" t="s">
        <v>309</v>
      </c>
      <c r="G8" s="254"/>
      <c r="H8" s="239" t="s">
        <v>310</v>
      </c>
      <c r="I8" s="239"/>
      <c r="J8" s="236" t="s">
        <v>360</v>
      </c>
      <c r="K8" s="237"/>
      <c r="L8" s="234" t="s">
        <v>377</v>
      </c>
    </row>
    <row r="9" spans="1:28" s="25" customFormat="1" ht="15.75" customHeight="1">
      <c r="A9" s="27" t="s">
        <v>197</v>
      </c>
      <c r="B9" s="138" t="s">
        <v>198</v>
      </c>
      <c r="C9" s="27" t="s">
        <v>305</v>
      </c>
      <c r="D9" s="38" t="s">
        <v>365</v>
      </c>
      <c r="E9" s="27" t="s">
        <v>199</v>
      </c>
      <c r="F9" s="85" t="s">
        <v>227</v>
      </c>
      <c r="G9" s="86" t="s">
        <v>315</v>
      </c>
      <c r="H9" s="198" t="s">
        <v>227</v>
      </c>
      <c r="I9" s="199" t="s">
        <v>315</v>
      </c>
      <c r="J9" s="186" t="s">
        <v>372</v>
      </c>
      <c r="K9" s="187" t="s">
        <v>373</v>
      </c>
      <c r="L9" s="235"/>
      <c r="M9" s="129"/>
      <c r="P9" s="2"/>
      <c r="Y9" s="2"/>
      <c r="Z9" s="2"/>
      <c r="AA9" s="2"/>
      <c r="AB9" s="2"/>
    </row>
    <row r="10" spans="1:28" s="5" customFormat="1" ht="15.75" customHeight="1">
      <c r="A10" s="89" t="s">
        <v>224</v>
      </c>
      <c r="B10" s="136" t="s">
        <v>304</v>
      </c>
      <c r="C10" s="122" t="s">
        <v>364</v>
      </c>
      <c r="D10" s="122" t="s">
        <v>353</v>
      </c>
      <c r="E10" s="123">
        <v>6</v>
      </c>
      <c r="F10" s="122" t="s">
        <v>375</v>
      </c>
      <c r="G10" s="124" t="s">
        <v>378</v>
      </c>
      <c r="H10" s="200"/>
      <c r="I10" s="201"/>
      <c r="J10" s="202"/>
      <c r="K10" s="191"/>
      <c r="L10" s="192"/>
      <c r="M10" s="208" t="s">
        <v>388</v>
      </c>
      <c r="P10" s="2"/>
      <c r="T10" s="143"/>
      <c r="U10" s="143"/>
      <c r="V10" s="143"/>
      <c r="Y10" s="25"/>
      <c r="Z10" s="25"/>
      <c r="AA10" s="25"/>
      <c r="AB10" s="25"/>
    </row>
    <row r="11" spans="1:28" s="5" customFormat="1" ht="15.75" customHeight="1">
      <c r="A11" s="37">
        <v>1</v>
      </c>
      <c r="B11" s="119"/>
      <c r="C11" s="119"/>
      <c r="D11" s="211">
        <f>IF('申込必要事項'!$D$3="","",'申込必要事項'!$D$3)</f>
      </c>
      <c r="E11" s="125"/>
      <c r="F11" s="147"/>
      <c r="G11" s="126"/>
      <c r="H11" s="203"/>
      <c r="I11" s="204"/>
      <c r="J11" s="205"/>
      <c r="K11" s="196"/>
      <c r="L11" s="206">
        <f>IF(V11=11,"A",IF(V11=22,"B",""))</f>
      </c>
      <c r="M11" s="209">
        <f>IF(B11="","",Y11&amp;"　"&amp;Z11&amp;"　"&amp;AA11&amp;"　"&amp;AB11)</f>
      </c>
      <c r="N11" s="5" t="str">
        <f>IF('参加人数'!E5="","",'参加人数'!E5)</f>
        <v>3年800m</v>
      </c>
      <c r="P11" s="2">
        <f aca="true" t="shared" si="0" ref="P11:P37">COUNTA(F11,H11)</f>
        <v>0</v>
      </c>
      <c r="Q11" s="5">
        <f>IF(F11="","",VALUE(LEFT(F11,1)))</f>
      </c>
      <c r="R11" s="5">
        <f>IF(H11="","",VALUE(LEFT(H11,1)))</f>
      </c>
      <c r="T11" s="144">
        <f>IF(OR(F11="6年80mH",F11="6年走高跳"),1,IF(OR(F11="6年走幅跳",F11="6年ｼﾞｬﾍﾞﾘｯｸﾎﾞｰﾙ投"),2,""))</f>
      </c>
      <c r="U11" s="144">
        <f>IF(OR(H11="6年80mH",H11="6年走高跳"),1,IF(OR(H11="6年走幅跳",H11="6年ｼﾞｬﾍﾞﾘｯｸﾎﾞｰﾙ投"),2,""))</f>
      </c>
      <c r="V11" s="146">
        <f>IF(U11="","",VALUE(T11&amp;U11))</f>
      </c>
      <c r="Y11" s="207">
        <f>IF($B11="","",IF(C11="",C$9,""))</f>
      </c>
      <c r="Z11" s="207">
        <f>IF($B11="","",IF(D11="","学校名",""))</f>
      </c>
      <c r="AA11" s="207">
        <f>IF($B11="","",IF(E11="",E$9,""))</f>
      </c>
      <c r="AB11" s="207">
        <f>IF($B11="","",IF(F11="",F$9,""))</f>
      </c>
    </row>
    <row r="12" spans="1:28" s="5" customFormat="1" ht="15.75" customHeight="1">
      <c r="A12" s="37">
        <v>2</v>
      </c>
      <c r="B12" s="60"/>
      <c r="C12" s="60"/>
      <c r="D12" s="211">
        <f>IF('申込必要事項'!$D$3="","",'申込必要事項'!$D$3)</f>
      </c>
      <c r="E12" s="125"/>
      <c r="F12" s="147"/>
      <c r="G12" s="126"/>
      <c r="H12" s="203"/>
      <c r="I12" s="204"/>
      <c r="J12" s="205"/>
      <c r="K12" s="196"/>
      <c r="L12" s="206">
        <f aca="true" t="shared" si="1" ref="L12:L57">IF(V12=11,"A",IF(V12=22,"B",""))</f>
      </c>
      <c r="M12" s="209">
        <f aca="true" t="shared" si="2" ref="M12:M60">IF(B12="","",Y12&amp;"　"&amp;Z12&amp;"　"&amp;AA12&amp;"　"&amp;AB12)</f>
      </c>
      <c r="N12" s="5" t="str">
        <f>IF('参加人数'!E6="","",'参加人数'!E6)</f>
        <v>4年800m</v>
      </c>
      <c r="P12" s="2">
        <f t="shared" si="0"/>
        <v>0</v>
      </c>
      <c r="Q12" s="5">
        <f aca="true" t="shared" si="3" ref="Q12:Q37">IF(F12="","",VALUE(LEFT(F12,1)))</f>
      </c>
      <c r="R12" s="5">
        <f aca="true" t="shared" si="4" ref="R12:R37">IF(H12="","",VALUE(LEFT(H12,1)))</f>
      </c>
      <c r="T12" s="144">
        <f aca="true" t="shared" si="5" ref="T12:T57">IF(OR(F12="6年80mH",F12="6年走高跳"),1,IF(OR(F12="6年走幅跳",F12="6年ｼﾞｬﾍﾞﾘｯｸﾎﾞｰﾙ投"),2,""))</f>
      </c>
      <c r="U12" s="144">
        <f aca="true" t="shared" si="6" ref="U12:U57">IF(OR(H12="6年80mH",H12="6年走高跳"),1,IF(OR(H12="6年走幅跳",H12="6年ｼﾞｬﾍﾞﾘｯｸﾎﾞｰﾙ投"),2,""))</f>
      </c>
      <c r="V12" s="146">
        <f aca="true" t="shared" si="7" ref="V12:V57">IF(U12="","",VALUE(T12&amp;U12))</f>
      </c>
      <c r="Y12" s="207">
        <f aca="true" t="shared" si="8" ref="Y12:Y60">IF($B12="","",IF(C12="",C$9,""))</f>
      </c>
      <c r="Z12" s="207">
        <f aca="true" t="shared" si="9" ref="Z12:Z60">IF($B12="","",IF(D12="","学校名",""))</f>
      </c>
      <c r="AA12" s="207">
        <f aca="true" t="shared" si="10" ref="AA12:AA60">IF($B12="","",IF(E12="",E$9,""))</f>
      </c>
      <c r="AB12" s="207">
        <f aca="true" t="shared" si="11" ref="AB12:AB60">IF($B12="","",IF(F12="",F$9,""))</f>
      </c>
    </row>
    <row r="13" spans="1:28" s="5" customFormat="1" ht="15.75" customHeight="1">
      <c r="A13" s="37">
        <v>3</v>
      </c>
      <c r="B13" s="60"/>
      <c r="C13" s="60"/>
      <c r="D13" s="211">
        <f>IF('申込必要事項'!$D$3="","",'申込必要事項'!$D$3)</f>
      </c>
      <c r="E13" s="125"/>
      <c r="F13" s="147"/>
      <c r="G13" s="126"/>
      <c r="H13" s="203"/>
      <c r="I13" s="204"/>
      <c r="J13" s="205"/>
      <c r="K13" s="196"/>
      <c r="L13" s="206">
        <f t="shared" si="1"/>
      </c>
      <c r="M13" s="209">
        <f t="shared" si="2"/>
      </c>
      <c r="N13" s="5" t="str">
        <f>IF('参加人数'!E7="","",'参加人数'!E7)</f>
        <v>5年800m</v>
      </c>
      <c r="P13" s="2">
        <f t="shared" si="0"/>
        <v>0</v>
      </c>
      <c r="Q13" s="5">
        <f t="shared" si="3"/>
      </c>
      <c r="R13" s="5">
        <f t="shared" si="4"/>
      </c>
      <c r="T13" s="144">
        <f t="shared" si="5"/>
      </c>
      <c r="U13" s="144">
        <f t="shared" si="6"/>
      </c>
      <c r="V13" s="146">
        <f t="shared" si="7"/>
      </c>
      <c r="Y13" s="207">
        <f t="shared" si="8"/>
      </c>
      <c r="Z13" s="207">
        <f t="shared" si="9"/>
      </c>
      <c r="AA13" s="207">
        <f t="shared" si="10"/>
      </c>
      <c r="AB13" s="207">
        <f t="shared" si="11"/>
      </c>
    </row>
    <row r="14" spans="1:28" s="5" customFormat="1" ht="15.75" customHeight="1">
      <c r="A14" s="37">
        <v>4</v>
      </c>
      <c r="B14" s="60"/>
      <c r="C14" s="60"/>
      <c r="D14" s="211">
        <f>IF('申込必要事項'!$D$3="","",'申込必要事項'!$D$3)</f>
      </c>
      <c r="E14" s="125"/>
      <c r="F14" s="147"/>
      <c r="G14" s="126"/>
      <c r="H14" s="203"/>
      <c r="I14" s="204"/>
      <c r="J14" s="205"/>
      <c r="K14" s="196"/>
      <c r="L14" s="206">
        <f t="shared" si="1"/>
      </c>
      <c r="M14" s="209">
        <f t="shared" si="2"/>
      </c>
      <c r="N14" s="5" t="str">
        <f>IF('参加人数'!E8="","",'参加人数'!E8)</f>
        <v>6年800m</v>
      </c>
      <c r="P14" s="2">
        <f t="shared" si="0"/>
        <v>0</v>
      </c>
      <c r="Q14" s="5">
        <f t="shared" si="3"/>
      </c>
      <c r="R14" s="5">
        <f t="shared" si="4"/>
      </c>
      <c r="T14" s="144">
        <f t="shared" si="5"/>
      </c>
      <c r="U14" s="144">
        <f t="shared" si="6"/>
      </c>
      <c r="V14" s="146">
        <f t="shared" si="7"/>
      </c>
      <c r="Y14" s="207">
        <f t="shared" si="8"/>
      </c>
      <c r="Z14" s="207">
        <f t="shared" si="9"/>
      </c>
      <c r="AA14" s="207">
        <f t="shared" si="10"/>
      </c>
      <c r="AB14" s="207">
        <f t="shared" si="11"/>
      </c>
    </row>
    <row r="15" spans="1:28" s="5" customFormat="1" ht="15.75" customHeight="1">
      <c r="A15" s="37">
        <v>5</v>
      </c>
      <c r="B15" s="60"/>
      <c r="C15" s="60"/>
      <c r="D15" s="211">
        <f>IF('申込必要事項'!$D$3="","",'申込必要事項'!$D$3)</f>
      </c>
      <c r="E15" s="125"/>
      <c r="F15" s="147"/>
      <c r="G15" s="126"/>
      <c r="H15" s="203"/>
      <c r="I15" s="204"/>
      <c r="J15" s="205"/>
      <c r="K15" s="196"/>
      <c r="L15" s="206">
        <f t="shared" si="1"/>
      </c>
      <c r="M15" s="209">
        <f t="shared" si="2"/>
      </c>
      <c r="N15" s="5">
        <f>IF('参加人数'!E9="","",'参加人数'!E9)</f>
      </c>
      <c r="P15" s="2">
        <f t="shared" si="0"/>
        <v>0</v>
      </c>
      <c r="Q15" s="5">
        <f t="shared" si="3"/>
      </c>
      <c r="R15" s="5">
        <f t="shared" si="4"/>
      </c>
      <c r="T15" s="144">
        <f t="shared" si="5"/>
      </c>
      <c r="U15" s="144">
        <f t="shared" si="6"/>
      </c>
      <c r="V15" s="146">
        <f t="shared" si="7"/>
      </c>
      <c r="Y15" s="207">
        <f t="shared" si="8"/>
      </c>
      <c r="Z15" s="207">
        <f t="shared" si="9"/>
      </c>
      <c r="AA15" s="207">
        <f t="shared" si="10"/>
      </c>
      <c r="AB15" s="207">
        <f t="shared" si="11"/>
      </c>
    </row>
    <row r="16" spans="1:28" s="5" customFormat="1" ht="15.75" customHeight="1">
      <c r="A16" s="37">
        <v>6</v>
      </c>
      <c r="B16" s="60"/>
      <c r="C16" s="60"/>
      <c r="D16" s="211">
        <f>IF('申込必要事項'!$D$3="","",'申込必要事項'!$D$3)</f>
      </c>
      <c r="E16" s="125"/>
      <c r="F16" s="147"/>
      <c r="G16" s="126"/>
      <c r="H16" s="203"/>
      <c r="I16" s="204"/>
      <c r="J16" s="205"/>
      <c r="K16" s="196"/>
      <c r="L16" s="206">
        <f t="shared" si="1"/>
      </c>
      <c r="M16" s="209">
        <f t="shared" si="2"/>
      </c>
      <c r="N16" s="5">
        <f>IF('参加人数'!E10="","",'参加人数'!E10)</f>
      </c>
      <c r="P16" s="2">
        <f t="shared" si="0"/>
        <v>0</v>
      </c>
      <c r="Q16" s="5">
        <f t="shared" si="3"/>
      </c>
      <c r="R16" s="5">
        <f t="shared" si="4"/>
      </c>
      <c r="T16" s="144">
        <f t="shared" si="5"/>
      </c>
      <c r="U16" s="144">
        <f t="shared" si="6"/>
      </c>
      <c r="V16" s="146">
        <f t="shared" si="7"/>
      </c>
      <c r="Y16" s="207">
        <f t="shared" si="8"/>
      </c>
      <c r="Z16" s="207">
        <f t="shared" si="9"/>
      </c>
      <c r="AA16" s="207">
        <f t="shared" si="10"/>
      </c>
      <c r="AB16" s="207">
        <f t="shared" si="11"/>
      </c>
    </row>
    <row r="17" spans="1:28" s="5" customFormat="1" ht="15.75" customHeight="1">
      <c r="A17" s="37">
        <v>7</v>
      </c>
      <c r="B17" s="60"/>
      <c r="C17" s="60"/>
      <c r="D17" s="211">
        <f>IF('申込必要事項'!$D$3="","",'申込必要事項'!$D$3)</f>
      </c>
      <c r="E17" s="125"/>
      <c r="F17" s="147"/>
      <c r="G17" s="126"/>
      <c r="H17" s="203"/>
      <c r="I17" s="204"/>
      <c r="J17" s="205"/>
      <c r="K17" s="196"/>
      <c r="L17" s="206">
        <f t="shared" si="1"/>
      </c>
      <c r="M17" s="209">
        <f t="shared" si="2"/>
      </c>
      <c r="N17" s="5">
        <f>IF('参加人数'!E11="","",'参加人数'!E11)</f>
      </c>
      <c r="P17" s="2">
        <f t="shared" si="0"/>
        <v>0</v>
      </c>
      <c r="Q17" s="5">
        <f t="shared" si="3"/>
      </c>
      <c r="R17" s="5">
        <f t="shared" si="4"/>
      </c>
      <c r="T17" s="144">
        <f t="shared" si="5"/>
      </c>
      <c r="U17" s="144">
        <f t="shared" si="6"/>
      </c>
      <c r="V17" s="146">
        <f t="shared" si="7"/>
      </c>
      <c r="Y17" s="207">
        <f t="shared" si="8"/>
      </c>
      <c r="Z17" s="207">
        <f t="shared" si="9"/>
      </c>
      <c r="AA17" s="207">
        <f t="shared" si="10"/>
      </c>
      <c r="AB17" s="207">
        <f t="shared" si="11"/>
      </c>
    </row>
    <row r="18" spans="1:28" s="5" customFormat="1" ht="15.75" customHeight="1">
      <c r="A18" s="37">
        <v>8</v>
      </c>
      <c r="B18" s="60"/>
      <c r="C18" s="60"/>
      <c r="D18" s="211">
        <f>IF('申込必要事項'!$D$3="","",'申込必要事項'!$D$3)</f>
      </c>
      <c r="E18" s="125"/>
      <c r="F18" s="147"/>
      <c r="G18" s="126"/>
      <c r="H18" s="203"/>
      <c r="I18" s="204"/>
      <c r="J18" s="205"/>
      <c r="K18" s="196"/>
      <c r="L18" s="206">
        <f t="shared" si="1"/>
      </c>
      <c r="M18" s="209">
        <f t="shared" si="2"/>
      </c>
      <c r="N18" s="5">
        <f>IF('参加人数'!E12="","",'参加人数'!E12)</f>
      </c>
      <c r="P18" s="2">
        <f t="shared" si="0"/>
        <v>0</v>
      </c>
      <c r="Q18" s="5">
        <f t="shared" si="3"/>
      </c>
      <c r="R18" s="5">
        <f t="shared" si="4"/>
      </c>
      <c r="T18" s="144">
        <f t="shared" si="5"/>
      </c>
      <c r="U18" s="144">
        <f t="shared" si="6"/>
      </c>
      <c r="V18" s="146">
        <f t="shared" si="7"/>
      </c>
      <c r="Y18" s="207">
        <f t="shared" si="8"/>
      </c>
      <c r="Z18" s="207">
        <f t="shared" si="9"/>
      </c>
      <c r="AA18" s="207">
        <f t="shared" si="10"/>
      </c>
      <c r="AB18" s="207">
        <f t="shared" si="11"/>
      </c>
    </row>
    <row r="19" spans="1:28" s="5" customFormat="1" ht="15.75" customHeight="1">
      <c r="A19" s="37">
        <v>9</v>
      </c>
      <c r="B19" s="60"/>
      <c r="C19" s="60"/>
      <c r="D19" s="211">
        <f>IF('申込必要事項'!$D$3="","",'申込必要事項'!$D$3)</f>
      </c>
      <c r="E19" s="125"/>
      <c r="F19" s="147"/>
      <c r="G19" s="126"/>
      <c r="H19" s="203"/>
      <c r="I19" s="204"/>
      <c r="J19" s="205"/>
      <c r="K19" s="196"/>
      <c r="L19" s="206">
        <f t="shared" si="1"/>
      </c>
      <c r="M19" s="209">
        <f t="shared" si="2"/>
      </c>
      <c r="N19" s="5">
        <f>IF('参加人数'!E13="","",'参加人数'!E13)</f>
      </c>
      <c r="P19" s="2">
        <f t="shared" si="0"/>
        <v>0</v>
      </c>
      <c r="Q19" s="5">
        <f t="shared" si="3"/>
      </c>
      <c r="R19" s="5">
        <f t="shared" si="4"/>
      </c>
      <c r="T19" s="144">
        <f t="shared" si="5"/>
      </c>
      <c r="U19" s="144">
        <f t="shared" si="6"/>
      </c>
      <c r="V19" s="146">
        <f t="shared" si="7"/>
      </c>
      <c r="Y19" s="207">
        <f t="shared" si="8"/>
      </c>
      <c r="Z19" s="207">
        <f t="shared" si="9"/>
      </c>
      <c r="AA19" s="207">
        <f t="shared" si="10"/>
      </c>
      <c r="AB19" s="207">
        <f t="shared" si="11"/>
      </c>
    </row>
    <row r="20" spans="1:28" s="5" customFormat="1" ht="15.75" customHeight="1">
      <c r="A20" s="37">
        <v>10</v>
      </c>
      <c r="B20" s="60"/>
      <c r="C20" s="60"/>
      <c r="D20" s="211">
        <f>IF('申込必要事項'!$D$3="","",'申込必要事項'!$D$3)</f>
      </c>
      <c r="E20" s="125"/>
      <c r="F20" s="147"/>
      <c r="G20" s="126"/>
      <c r="H20" s="203"/>
      <c r="I20" s="204"/>
      <c r="J20" s="205"/>
      <c r="K20" s="196"/>
      <c r="L20" s="206">
        <f t="shared" si="1"/>
      </c>
      <c r="M20" s="209">
        <f t="shared" si="2"/>
      </c>
      <c r="N20" s="5">
        <f>IF('参加人数'!E14="","",'参加人数'!E14)</f>
      </c>
      <c r="P20" s="2">
        <f t="shared" si="0"/>
        <v>0</v>
      </c>
      <c r="Q20" s="5">
        <f t="shared" si="3"/>
      </c>
      <c r="R20" s="5">
        <f t="shared" si="4"/>
      </c>
      <c r="T20" s="144">
        <f t="shared" si="5"/>
      </c>
      <c r="U20" s="144">
        <f t="shared" si="6"/>
      </c>
      <c r="V20" s="146">
        <f t="shared" si="7"/>
      </c>
      <c r="Y20" s="207">
        <f t="shared" si="8"/>
      </c>
      <c r="Z20" s="207">
        <f t="shared" si="9"/>
      </c>
      <c r="AA20" s="207">
        <f t="shared" si="10"/>
      </c>
      <c r="AB20" s="207">
        <f t="shared" si="11"/>
      </c>
    </row>
    <row r="21" spans="1:28" s="5" customFormat="1" ht="15.75" customHeight="1">
      <c r="A21" s="37">
        <v>11</v>
      </c>
      <c r="B21" s="60"/>
      <c r="C21" s="60"/>
      <c r="D21" s="211">
        <f>IF('申込必要事項'!$D$3="","",'申込必要事項'!$D$3)</f>
      </c>
      <c r="E21" s="125"/>
      <c r="F21" s="147"/>
      <c r="G21" s="126"/>
      <c r="H21" s="203"/>
      <c r="I21" s="204"/>
      <c r="J21" s="205"/>
      <c r="K21" s="196"/>
      <c r="L21" s="206">
        <f t="shared" si="1"/>
      </c>
      <c r="M21" s="209">
        <f t="shared" si="2"/>
      </c>
      <c r="N21" s="5">
        <f>IF('参加人数'!E15="","",'参加人数'!E15)</f>
      </c>
      <c r="P21" s="2">
        <f t="shared" si="0"/>
        <v>0</v>
      </c>
      <c r="Q21" s="5">
        <f t="shared" si="3"/>
      </c>
      <c r="R21" s="5">
        <f t="shared" si="4"/>
      </c>
      <c r="T21" s="144">
        <f t="shared" si="5"/>
      </c>
      <c r="U21" s="144">
        <f t="shared" si="6"/>
      </c>
      <c r="V21" s="146">
        <f t="shared" si="7"/>
      </c>
      <c r="Y21" s="207">
        <f t="shared" si="8"/>
      </c>
      <c r="Z21" s="207">
        <f t="shared" si="9"/>
      </c>
      <c r="AA21" s="207">
        <f t="shared" si="10"/>
      </c>
      <c r="AB21" s="207">
        <f t="shared" si="11"/>
      </c>
    </row>
    <row r="22" spans="1:28" s="5" customFormat="1" ht="15.75" customHeight="1">
      <c r="A22" s="37">
        <v>12</v>
      </c>
      <c r="B22" s="60"/>
      <c r="C22" s="60"/>
      <c r="D22" s="211">
        <f>IF('申込必要事項'!$D$3="","",'申込必要事項'!$D$3)</f>
      </c>
      <c r="E22" s="125"/>
      <c r="F22" s="147"/>
      <c r="G22" s="126"/>
      <c r="H22" s="203"/>
      <c r="I22" s="204"/>
      <c r="J22" s="205"/>
      <c r="K22" s="196"/>
      <c r="L22" s="206">
        <f t="shared" si="1"/>
      </c>
      <c r="M22" s="209">
        <f t="shared" si="2"/>
      </c>
      <c r="N22" s="5">
        <f>IF('参加人数'!E16="","",'参加人数'!E16)</f>
      </c>
      <c r="P22" s="2">
        <f t="shared" si="0"/>
        <v>0</v>
      </c>
      <c r="Q22" s="5">
        <f t="shared" si="3"/>
      </c>
      <c r="R22" s="5">
        <f t="shared" si="4"/>
      </c>
      <c r="T22" s="144">
        <f t="shared" si="5"/>
      </c>
      <c r="U22" s="144">
        <f t="shared" si="6"/>
      </c>
      <c r="V22" s="146">
        <f t="shared" si="7"/>
      </c>
      <c r="Y22" s="207">
        <f t="shared" si="8"/>
      </c>
      <c r="Z22" s="207">
        <f t="shared" si="9"/>
      </c>
      <c r="AA22" s="207">
        <f t="shared" si="10"/>
      </c>
      <c r="AB22" s="207">
        <f t="shared" si="11"/>
      </c>
    </row>
    <row r="23" spans="1:28" s="5" customFormat="1" ht="15.75" customHeight="1">
      <c r="A23" s="37">
        <v>13</v>
      </c>
      <c r="B23" s="60"/>
      <c r="C23" s="60"/>
      <c r="D23" s="211">
        <f>IF('申込必要事項'!$D$3="","",'申込必要事項'!$D$3)</f>
      </c>
      <c r="E23" s="125"/>
      <c r="F23" s="147"/>
      <c r="G23" s="126"/>
      <c r="H23" s="203"/>
      <c r="I23" s="204"/>
      <c r="J23" s="205"/>
      <c r="K23" s="196"/>
      <c r="L23" s="206">
        <f t="shared" si="1"/>
      </c>
      <c r="M23" s="209">
        <f t="shared" si="2"/>
      </c>
      <c r="N23" s="5">
        <f>IF('参加人数'!E17="","",'参加人数'!E17)</f>
      </c>
      <c r="P23" s="2">
        <f t="shared" si="0"/>
        <v>0</v>
      </c>
      <c r="Q23" s="5">
        <f t="shared" si="3"/>
      </c>
      <c r="R23" s="5">
        <f t="shared" si="4"/>
      </c>
      <c r="T23" s="144">
        <f t="shared" si="5"/>
      </c>
      <c r="U23" s="144">
        <f t="shared" si="6"/>
      </c>
      <c r="V23" s="146">
        <f t="shared" si="7"/>
      </c>
      <c r="Y23" s="207">
        <f t="shared" si="8"/>
      </c>
      <c r="Z23" s="207">
        <f t="shared" si="9"/>
      </c>
      <c r="AA23" s="207">
        <f t="shared" si="10"/>
      </c>
      <c r="AB23" s="207">
        <f t="shared" si="11"/>
      </c>
    </row>
    <row r="24" spans="1:28" s="5" customFormat="1" ht="15.75" customHeight="1">
      <c r="A24" s="37">
        <v>14</v>
      </c>
      <c r="B24" s="60"/>
      <c r="C24" s="60"/>
      <c r="D24" s="211">
        <f>IF('申込必要事項'!$D$3="","",'申込必要事項'!$D$3)</f>
      </c>
      <c r="E24" s="125"/>
      <c r="F24" s="147"/>
      <c r="G24" s="126"/>
      <c r="H24" s="203"/>
      <c r="I24" s="204"/>
      <c r="J24" s="205"/>
      <c r="K24" s="196"/>
      <c r="L24" s="206">
        <f t="shared" si="1"/>
      </c>
      <c r="M24" s="209">
        <f t="shared" si="2"/>
      </c>
      <c r="N24" s="5">
        <f>IF('参加人数'!E18="","",'参加人数'!E18)</f>
      </c>
      <c r="P24" s="2">
        <f t="shared" si="0"/>
        <v>0</v>
      </c>
      <c r="Q24" s="5">
        <f t="shared" si="3"/>
      </c>
      <c r="R24" s="5">
        <f t="shared" si="4"/>
      </c>
      <c r="T24" s="144">
        <f t="shared" si="5"/>
      </c>
      <c r="U24" s="144">
        <f t="shared" si="6"/>
      </c>
      <c r="V24" s="146">
        <f t="shared" si="7"/>
      </c>
      <c r="Y24" s="207">
        <f t="shared" si="8"/>
      </c>
      <c r="Z24" s="207">
        <f t="shared" si="9"/>
      </c>
      <c r="AA24" s="207">
        <f t="shared" si="10"/>
      </c>
      <c r="AB24" s="207">
        <f t="shared" si="11"/>
      </c>
    </row>
    <row r="25" spans="1:28" s="5" customFormat="1" ht="15.75" customHeight="1">
      <c r="A25" s="37">
        <v>15</v>
      </c>
      <c r="B25" s="60"/>
      <c r="C25" s="60"/>
      <c r="D25" s="211">
        <f>IF('申込必要事項'!$D$3="","",'申込必要事項'!$D$3)</f>
      </c>
      <c r="E25" s="125"/>
      <c r="F25" s="147"/>
      <c r="G25" s="126"/>
      <c r="H25" s="203"/>
      <c r="I25" s="204"/>
      <c r="J25" s="205"/>
      <c r="K25" s="196"/>
      <c r="L25" s="206">
        <f t="shared" si="1"/>
      </c>
      <c r="M25" s="209">
        <f t="shared" si="2"/>
      </c>
      <c r="N25" s="5">
        <f>IF('参加人数'!E19="","",'参加人数'!E19)</f>
      </c>
      <c r="P25" s="2">
        <f t="shared" si="0"/>
        <v>0</v>
      </c>
      <c r="Q25" s="5">
        <f t="shared" si="3"/>
      </c>
      <c r="R25" s="5">
        <f t="shared" si="4"/>
      </c>
      <c r="T25" s="144">
        <f t="shared" si="5"/>
      </c>
      <c r="U25" s="144">
        <f t="shared" si="6"/>
      </c>
      <c r="V25" s="146">
        <f t="shared" si="7"/>
      </c>
      <c r="Y25" s="207">
        <f t="shared" si="8"/>
      </c>
      <c r="Z25" s="207">
        <f t="shared" si="9"/>
      </c>
      <c r="AA25" s="207">
        <f t="shared" si="10"/>
      </c>
      <c r="AB25" s="207">
        <f t="shared" si="11"/>
      </c>
    </row>
    <row r="26" spans="1:28" s="5" customFormat="1" ht="15.75" customHeight="1">
      <c r="A26" s="37">
        <v>16</v>
      </c>
      <c r="B26" s="60"/>
      <c r="C26" s="60"/>
      <c r="D26" s="211">
        <f>IF('申込必要事項'!$D$3="","",'申込必要事項'!$D$3)</f>
      </c>
      <c r="E26" s="125"/>
      <c r="F26" s="147"/>
      <c r="G26" s="126"/>
      <c r="H26" s="203"/>
      <c r="I26" s="204"/>
      <c r="J26" s="205"/>
      <c r="K26" s="196"/>
      <c r="L26" s="206">
        <f t="shared" si="1"/>
      </c>
      <c r="M26" s="209">
        <f t="shared" si="2"/>
      </c>
      <c r="N26" s="5">
        <f>IF('参加人数'!E20="","",'参加人数'!E20)</f>
      </c>
      <c r="P26" s="2">
        <f t="shared" si="0"/>
        <v>0</v>
      </c>
      <c r="Q26" s="5">
        <f t="shared" si="3"/>
      </c>
      <c r="R26" s="5">
        <f t="shared" si="4"/>
      </c>
      <c r="T26" s="144">
        <f t="shared" si="5"/>
      </c>
      <c r="U26" s="144">
        <f t="shared" si="6"/>
      </c>
      <c r="V26" s="146">
        <f t="shared" si="7"/>
      </c>
      <c r="Y26" s="207">
        <f t="shared" si="8"/>
      </c>
      <c r="Z26" s="207">
        <f t="shared" si="9"/>
      </c>
      <c r="AA26" s="207">
        <f t="shared" si="10"/>
      </c>
      <c r="AB26" s="207">
        <f t="shared" si="11"/>
      </c>
    </row>
    <row r="27" spans="1:28" s="5" customFormat="1" ht="15.75" customHeight="1">
      <c r="A27" s="37">
        <v>17</v>
      </c>
      <c r="B27" s="60"/>
      <c r="C27" s="60"/>
      <c r="D27" s="211">
        <f>IF('申込必要事項'!$D$3="","",'申込必要事項'!$D$3)</f>
      </c>
      <c r="E27" s="125"/>
      <c r="F27" s="147"/>
      <c r="G27" s="126"/>
      <c r="H27" s="203"/>
      <c r="I27" s="204"/>
      <c r="J27" s="205"/>
      <c r="K27" s="196"/>
      <c r="L27" s="206">
        <f t="shared" si="1"/>
      </c>
      <c r="M27" s="209">
        <f t="shared" si="2"/>
      </c>
      <c r="N27" s="5">
        <f>IF('参加人数'!E21="","",'参加人数'!E21)</f>
      </c>
      <c r="P27" s="2">
        <f t="shared" si="0"/>
        <v>0</v>
      </c>
      <c r="Q27" s="5">
        <f t="shared" si="3"/>
      </c>
      <c r="R27" s="5">
        <f t="shared" si="4"/>
      </c>
      <c r="T27" s="144">
        <f t="shared" si="5"/>
      </c>
      <c r="U27" s="144">
        <f t="shared" si="6"/>
      </c>
      <c r="V27" s="146">
        <f t="shared" si="7"/>
      </c>
      <c r="Y27" s="207">
        <f t="shared" si="8"/>
      </c>
      <c r="Z27" s="207">
        <f t="shared" si="9"/>
      </c>
      <c r="AA27" s="207">
        <f t="shared" si="10"/>
      </c>
      <c r="AB27" s="207">
        <f t="shared" si="11"/>
      </c>
    </row>
    <row r="28" spans="1:28" s="5" customFormat="1" ht="15.75" customHeight="1">
      <c r="A28" s="37">
        <v>18</v>
      </c>
      <c r="B28" s="60"/>
      <c r="C28" s="60"/>
      <c r="D28" s="211">
        <f>IF('申込必要事項'!$D$3="","",'申込必要事項'!$D$3)</f>
      </c>
      <c r="E28" s="125"/>
      <c r="F28" s="147"/>
      <c r="G28" s="126"/>
      <c r="H28" s="203"/>
      <c r="I28" s="204"/>
      <c r="J28" s="205"/>
      <c r="K28" s="196"/>
      <c r="L28" s="206">
        <f t="shared" si="1"/>
      </c>
      <c r="M28" s="209">
        <f t="shared" si="2"/>
      </c>
      <c r="N28" s="5">
        <f>IF('参加人数'!E22="","",'参加人数'!E22)</f>
      </c>
      <c r="P28" s="2">
        <f t="shared" si="0"/>
        <v>0</v>
      </c>
      <c r="Q28" s="5">
        <f t="shared" si="3"/>
      </c>
      <c r="R28" s="5">
        <f t="shared" si="4"/>
      </c>
      <c r="T28" s="144">
        <f t="shared" si="5"/>
      </c>
      <c r="U28" s="144">
        <f t="shared" si="6"/>
      </c>
      <c r="V28" s="146">
        <f t="shared" si="7"/>
      </c>
      <c r="Y28" s="207">
        <f t="shared" si="8"/>
      </c>
      <c r="Z28" s="207">
        <f t="shared" si="9"/>
      </c>
      <c r="AA28" s="207">
        <f t="shared" si="10"/>
      </c>
      <c r="AB28" s="207">
        <f t="shared" si="11"/>
      </c>
    </row>
    <row r="29" spans="1:28" s="5" customFormat="1" ht="15.75" customHeight="1">
      <c r="A29" s="37">
        <v>19</v>
      </c>
      <c r="B29" s="60"/>
      <c r="C29" s="60"/>
      <c r="D29" s="211">
        <f>IF('申込必要事項'!$D$3="","",'申込必要事項'!$D$3)</f>
      </c>
      <c r="E29" s="125"/>
      <c r="F29" s="147"/>
      <c r="G29" s="126"/>
      <c r="H29" s="203"/>
      <c r="I29" s="204"/>
      <c r="J29" s="205"/>
      <c r="K29" s="196"/>
      <c r="L29" s="206">
        <f t="shared" si="1"/>
      </c>
      <c r="M29" s="209">
        <f t="shared" si="2"/>
      </c>
      <c r="N29" s="5">
        <f>IF('参加人数'!E23="","",'参加人数'!E23)</f>
      </c>
      <c r="P29" s="2">
        <f t="shared" si="0"/>
        <v>0</v>
      </c>
      <c r="Q29" s="5">
        <f t="shared" si="3"/>
      </c>
      <c r="R29" s="5">
        <f t="shared" si="4"/>
      </c>
      <c r="T29" s="144">
        <f t="shared" si="5"/>
      </c>
      <c r="U29" s="144">
        <f t="shared" si="6"/>
      </c>
      <c r="V29" s="146">
        <f t="shared" si="7"/>
      </c>
      <c r="Y29" s="207">
        <f t="shared" si="8"/>
      </c>
      <c r="Z29" s="207">
        <f t="shared" si="9"/>
      </c>
      <c r="AA29" s="207">
        <f t="shared" si="10"/>
      </c>
      <c r="AB29" s="207">
        <f t="shared" si="11"/>
      </c>
    </row>
    <row r="30" spans="1:28" s="5" customFormat="1" ht="15.75" customHeight="1">
      <c r="A30" s="37">
        <v>20</v>
      </c>
      <c r="B30" s="60"/>
      <c r="C30" s="60"/>
      <c r="D30" s="211">
        <f>IF('申込必要事項'!$D$3="","",'申込必要事項'!$D$3)</f>
      </c>
      <c r="E30" s="125"/>
      <c r="F30" s="147"/>
      <c r="G30" s="126"/>
      <c r="H30" s="203"/>
      <c r="I30" s="204"/>
      <c r="J30" s="205"/>
      <c r="K30" s="196"/>
      <c r="L30" s="206">
        <f t="shared" si="1"/>
      </c>
      <c r="M30" s="209">
        <f t="shared" si="2"/>
      </c>
      <c r="N30" s="5">
        <f>IF('参加人数'!E24="","",'参加人数'!E24)</f>
      </c>
      <c r="P30" s="2">
        <f t="shared" si="0"/>
        <v>0</v>
      </c>
      <c r="Q30" s="5">
        <f t="shared" si="3"/>
      </c>
      <c r="R30" s="5">
        <f t="shared" si="4"/>
      </c>
      <c r="T30" s="144">
        <f t="shared" si="5"/>
      </c>
      <c r="U30" s="144">
        <f t="shared" si="6"/>
      </c>
      <c r="V30" s="146">
        <f t="shared" si="7"/>
      </c>
      <c r="Y30" s="207">
        <f t="shared" si="8"/>
      </c>
      <c r="Z30" s="207">
        <f t="shared" si="9"/>
      </c>
      <c r="AA30" s="207">
        <f t="shared" si="10"/>
      </c>
      <c r="AB30" s="207">
        <f t="shared" si="11"/>
      </c>
    </row>
    <row r="31" spans="1:28" s="5" customFormat="1" ht="15.75" customHeight="1">
      <c r="A31" s="37">
        <v>21</v>
      </c>
      <c r="B31" s="60"/>
      <c r="C31" s="60"/>
      <c r="D31" s="211">
        <f>IF('申込必要事項'!$D$3="","",'申込必要事項'!$D$3)</f>
      </c>
      <c r="E31" s="125"/>
      <c r="F31" s="147"/>
      <c r="G31" s="126"/>
      <c r="H31" s="203"/>
      <c r="I31" s="204"/>
      <c r="J31" s="205"/>
      <c r="K31" s="196"/>
      <c r="L31" s="206">
        <f t="shared" si="1"/>
      </c>
      <c r="M31" s="209">
        <f t="shared" si="2"/>
      </c>
      <c r="N31" s="5">
        <f>IF('参加人数'!E25="","",'参加人数'!E25)</f>
      </c>
      <c r="P31" s="2">
        <f t="shared" si="0"/>
        <v>0</v>
      </c>
      <c r="Q31" s="5">
        <f t="shared" si="3"/>
      </c>
      <c r="R31" s="5">
        <f t="shared" si="4"/>
      </c>
      <c r="T31" s="144">
        <f t="shared" si="5"/>
      </c>
      <c r="U31" s="144">
        <f t="shared" si="6"/>
      </c>
      <c r="V31" s="146">
        <f t="shared" si="7"/>
      </c>
      <c r="Y31" s="207">
        <f t="shared" si="8"/>
      </c>
      <c r="Z31" s="207">
        <f t="shared" si="9"/>
      </c>
      <c r="AA31" s="207">
        <f t="shared" si="10"/>
      </c>
      <c r="AB31" s="207">
        <f t="shared" si="11"/>
      </c>
    </row>
    <row r="32" spans="1:28" s="5" customFormat="1" ht="15.75" customHeight="1">
      <c r="A32" s="37">
        <v>22</v>
      </c>
      <c r="B32" s="60"/>
      <c r="C32" s="60"/>
      <c r="D32" s="211">
        <f>IF('申込必要事項'!$D$3="","",'申込必要事項'!$D$3)</f>
      </c>
      <c r="E32" s="125"/>
      <c r="F32" s="147"/>
      <c r="G32" s="126"/>
      <c r="H32" s="203"/>
      <c r="I32" s="204"/>
      <c r="J32" s="205"/>
      <c r="K32" s="196"/>
      <c r="L32" s="206">
        <f t="shared" si="1"/>
      </c>
      <c r="M32" s="209">
        <f t="shared" si="2"/>
      </c>
      <c r="N32" s="5">
        <f>IF('参加人数'!E26="","",'参加人数'!E26)</f>
      </c>
      <c r="P32" s="2">
        <f t="shared" si="0"/>
        <v>0</v>
      </c>
      <c r="Q32" s="5">
        <f t="shared" si="3"/>
      </c>
      <c r="R32" s="5">
        <f t="shared" si="4"/>
      </c>
      <c r="T32" s="144">
        <f t="shared" si="5"/>
      </c>
      <c r="U32" s="144">
        <f t="shared" si="6"/>
      </c>
      <c r="V32" s="146">
        <f t="shared" si="7"/>
      </c>
      <c r="Y32" s="207">
        <f t="shared" si="8"/>
      </c>
      <c r="Z32" s="207">
        <f t="shared" si="9"/>
      </c>
      <c r="AA32" s="207">
        <f t="shared" si="10"/>
      </c>
      <c r="AB32" s="207">
        <f t="shared" si="11"/>
      </c>
    </row>
    <row r="33" spans="1:28" s="5" customFormat="1" ht="15.75" customHeight="1">
      <c r="A33" s="37">
        <v>23</v>
      </c>
      <c r="B33" s="60"/>
      <c r="C33" s="60"/>
      <c r="D33" s="211">
        <f>IF('申込必要事項'!$D$3="","",'申込必要事項'!$D$3)</f>
      </c>
      <c r="E33" s="125"/>
      <c r="F33" s="147"/>
      <c r="G33" s="126"/>
      <c r="H33" s="203"/>
      <c r="I33" s="204"/>
      <c r="J33" s="205"/>
      <c r="K33" s="196"/>
      <c r="L33" s="206">
        <f t="shared" si="1"/>
      </c>
      <c r="M33" s="209">
        <f t="shared" si="2"/>
      </c>
      <c r="P33" s="2">
        <f t="shared" si="0"/>
        <v>0</v>
      </c>
      <c r="Q33" s="5">
        <f t="shared" si="3"/>
      </c>
      <c r="R33" s="5">
        <f t="shared" si="4"/>
      </c>
      <c r="T33" s="144">
        <f t="shared" si="5"/>
      </c>
      <c r="U33" s="144">
        <f t="shared" si="6"/>
      </c>
      <c r="V33" s="146">
        <f t="shared" si="7"/>
      </c>
      <c r="Y33" s="207">
        <f t="shared" si="8"/>
      </c>
      <c r="Z33" s="207">
        <f t="shared" si="9"/>
      </c>
      <c r="AA33" s="207">
        <f t="shared" si="10"/>
      </c>
      <c r="AB33" s="207">
        <f t="shared" si="11"/>
      </c>
    </row>
    <row r="34" spans="1:28" s="5" customFormat="1" ht="15.75" customHeight="1">
      <c r="A34" s="37">
        <v>24</v>
      </c>
      <c r="B34" s="60"/>
      <c r="C34" s="60"/>
      <c r="D34" s="211">
        <f>IF('申込必要事項'!$D$3="","",'申込必要事項'!$D$3)</f>
      </c>
      <c r="E34" s="125"/>
      <c r="F34" s="147"/>
      <c r="G34" s="126"/>
      <c r="H34" s="203"/>
      <c r="I34" s="204"/>
      <c r="J34" s="205"/>
      <c r="K34" s="196"/>
      <c r="L34" s="206">
        <f t="shared" si="1"/>
      </c>
      <c r="M34" s="209">
        <f t="shared" si="2"/>
      </c>
      <c r="P34" s="2">
        <f t="shared" si="0"/>
        <v>0</v>
      </c>
      <c r="Q34" s="5">
        <f t="shared" si="3"/>
      </c>
      <c r="R34" s="5">
        <f t="shared" si="4"/>
      </c>
      <c r="T34" s="144">
        <f t="shared" si="5"/>
      </c>
      <c r="U34" s="144">
        <f t="shared" si="6"/>
      </c>
      <c r="V34" s="146">
        <f t="shared" si="7"/>
      </c>
      <c r="Y34" s="207">
        <f t="shared" si="8"/>
      </c>
      <c r="Z34" s="207">
        <f t="shared" si="9"/>
      </c>
      <c r="AA34" s="207">
        <f t="shared" si="10"/>
      </c>
      <c r="AB34" s="207">
        <f t="shared" si="11"/>
      </c>
    </row>
    <row r="35" spans="1:28" s="5" customFormat="1" ht="15.75" customHeight="1">
      <c r="A35" s="37">
        <v>25</v>
      </c>
      <c r="B35" s="60"/>
      <c r="C35" s="60"/>
      <c r="D35" s="211">
        <f>IF('申込必要事項'!$D$3="","",'申込必要事項'!$D$3)</f>
      </c>
      <c r="E35" s="125"/>
      <c r="F35" s="147"/>
      <c r="G35" s="126"/>
      <c r="H35" s="203"/>
      <c r="I35" s="204"/>
      <c r="J35" s="205"/>
      <c r="K35" s="196"/>
      <c r="L35" s="206">
        <f t="shared" si="1"/>
      </c>
      <c r="M35" s="209">
        <f t="shared" si="2"/>
      </c>
      <c r="P35" s="2">
        <f t="shared" si="0"/>
        <v>0</v>
      </c>
      <c r="Q35" s="5">
        <f t="shared" si="3"/>
      </c>
      <c r="R35" s="5">
        <f t="shared" si="4"/>
      </c>
      <c r="T35" s="144">
        <f t="shared" si="5"/>
      </c>
      <c r="U35" s="144">
        <f t="shared" si="6"/>
      </c>
      <c r="V35" s="146">
        <f t="shared" si="7"/>
      </c>
      <c r="Y35" s="207">
        <f t="shared" si="8"/>
      </c>
      <c r="Z35" s="207">
        <f t="shared" si="9"/>
      </c>
      <c r="AA35" s="207">
        <f t="shared" si="10"/>
      </c>
      <c r="AB35" s="207">
        <f t="shared" si="11"/>
      </c>
    </row>
    <row r="36" spans="1:28" s="5" customFormat="1" ht="15.75" customHeight="1">
      <c r="A36" s="37">
        <v>26</v>
      </c>
      <c r="B36" s="60"/>
      <c r="C36" s="60"/>
      <c r="D36" s="211">
        <f>IF('申込必要事項'!$D$3="","",'申込必要事項'!$D$3)</f>
      </c>
      <c r="E36" s="125"/>
      <c r="F36" s="147"/>
      <c r="G36" s="126"/>
      <c r="H36" s="203"/>
      <c r="I36" s="204"/>
      <c r="J36" s="205"/>
      <c r="K36" s="196"/>
      <c r="L36" s="206">
        <f t="shared" si="1"/>
      </c>
      <c r="M36" s="209">
        <f t="shared" si="2"/>
      </c>
      <c r="P36" s="2">
        <f t="shared" si="0"/>
        <v>0</v>
      </c>
      <c r="Q36" s="5">
        <f t="shared" si="3"/>
      </c>
      <c r="R36" s="5">
        <f t="shared" si="4"/>
      </c>
      <c r="T36" s="144">
        <f t="shared" si="5"/>
      </c>
      <c r="U36" s="144">
        <f t="shared" si="6"/>
      </c>
      <c r="V36" s="146">
        <f t="shared" si="7"/>
      </c>
      <c r="Y36" s="207">
        <f t="shared" si="8"/>
      </c>
      <c r="Z36" s="207">
        <f t="shared" si="9"/>
      </c>
      <c r="AA36" s="207">
        <f t="shared" si="10"/>
      </c>
      <c r="AB36" s="207">
        <f t="shared" si="11"/>
      </c>
    </row>
    <row r="37" spans="1:28" s="5" customFormat="1" ht="15.75" customHeight="1">
      <c r="A37" s="37">
        <v>27</v>
      </c>
      <c r="B37" s="60"/>
      <c r="C37" s="60"/>
      <c r="D37" s="211">
        <f>IF('申込必要事項'!$D$3="","",'申込必要事項'!$D$3)</f>
      </c>
      <c r="E37" s="125"/>
      <c r="F37" s="147"/>
      <c r="G37" s="126"/>
      <c r="H37" s="203"/>
      <c r="I37" s="204"/>
      <c r="J37" s="205"/>
      <c r="K37" s="196"/>
      <c r="L37" s="206">
        <f t="shared" si="1"/>
      </c>
      <c r="M37" s="209">
        <f t="shared" si="2"/>
      </c>
      <c r="P37" s="2">
        <f t="shared" si="0"/>
        <v>0</v>
      </c>
      <c r="Q37" s="5">
        <f t="shared" si="3"/>
      </c>
      <c r="R37" s="5">
        <f t="shared" si="4"/>
      </c>
      <c r="T37" s="144">
        <f t="shared" si="5"/>
      </c>
      <c r="U37" s="144">
        <f t="shared" si="6"/>
      </c>
      <c r="V37" s="146">
        <f t="shared" si="7"/>
      </c>
      <c r="Y37" s="207">
        <f t="shared" si="8"/>
      </c>
      <c r="Z37" s="207">
        <f t="shared" si="9"/>
      </c>
      <c r="AA37" s="207">
        <f t="shared" si="10"/>
      </c>
      <c r="AB37" s="207">
        <f t="shared" si="11"/>
      </c>
    </row>
    <row r="38" spans="1:28" s="5" customFormat="1" ht="15.75" customHeight="1">
      <c r="A38" s="37">
        <v>28</v>
      </c>
      <c r="B38" s="60"/>
      <c r="C38" s="60"/>
      <c r="D38" s="211">
        <f>IF('申込必要事項'!$D$3="","",'申込必要事項'!$D$3)</f>
      </c>
      <c r="E38" s="125"/>
      <c r="F38" s="147"/>
      <c r="G38" s="126"/>
      <c r="H38" s="203"/>
      <c r="I38" s="204"/>
      <c r="J38" s="205"/>
      <c r="K38" s="196"/>
      <c r="L38" s="206">
        <f t="shared" si="1"/>
      </c>
      <c r="M38" s="209">
        <f t="shared" si="2"/>
      </c>
      <c r="P38" s="2">
        <f aca="true" t="shared" si="12" ref="P38:P57">COUNTA(F38,H38)</f>
        <v>0</v>
      </c>
      <c r="Q38" s="5">
        <f aca="true" t="shared" si="13" ref="Q38:Q57">IF(F38="","",VALUE(LEFT(F38,1)))</f>
      </c>
      <c r="R38" s="5">
        <f aca="true" t="shared" si="14" ref="R38:R57">IF(H38="","",VALUE(LEFT(H38,1)))</f>
      </c>
      <c r="T38" s="144">
        <f t="shared" si="5"/>
      </c>
      <c r="U38" s="144">
        <f t="shared" si="6"/>
      </c>
      <c r="V38" s="146">
        <f t="shared" si="7"/>
      </c>
      <c r="Y38" s="207">
        <f t="shared" si="8"/>
      </c>
      <c r="Z38" s="207">
        <f t="shared" si="9"/>
      </c>
      <c r="AA38" s="207">
        <f t="shared" si="10"/>
      </c>
      <c r="AB38" s="207">
        <f t="shared" si="11"/>
      </c>
    </row>
    <row r="39" spans="1:28" s="5" customFormat="1" ht="15.75" customHeight="1">
      <c r="A39" s="37">
        <v>29</v>
      </c>
      <c r="B39" s="60"/>
      <c r="C39" s="60"/>
      <c r="D39" s="211">
        <f>IF('申込必要事項'!$D$3="","",'申込必要事項'!$D$3)</f>
      </c>
      <c r="E39" s="125"/>
      <c r="F39" s="147"/>
      <c r="G39" s="126"/>
      <c r="H39" s="203"/>
      <c r="I39" s="204"/>
      <c r="J39" s="205"/>
      <c r="K39" s="196"/>
      <c r="L39" s="206">
        <f t="shared" si="1"/>
      </c>
      <c r="M39" s="209">
        <f t="shared" si="2"/>
      </c>
      <c r="P39" s="2">
        <f t="shared" si="12"/>
        <v>0</v>
      </c>
      <c r="Q39" s="5">
        <f t="shared" si="13"/>
      </c>
      <c r="R39" s="5">
        <f t="shared" si="14"/>
      </c>
      <c r="T39" s="144">
        <f t="shared" si="5"/>
      </c>
      <c r="U39" s="144">
        <f t="shared" si="6"/>
      </c>
      <c r="V39" s="146">
        <f t="shared" si="7"/>
      </c>
      <c r="Y39" s="207">
        <f t="shared" si="8"/>
      </c>
      <c r="Z39" s="207">
        <f t="shared" si="9"/>
      </c>
      <c r="AA39" s="207">
        <f t="shared" si="10"/>
      </c>
      <c r="AB39" s="207">
        <f t="shared" si="11"/>
      </c>
    </row>
    <row r="40" spans="1:28" s="5" customFormat="1" ht="15.75" customHeight="1">
      <c r="A40" s="37">
        <v>30</v>
      </c>
      <c r="B40" s="60"/>
      <c r="C40" s="60"/>
      <c r="D40" s="211">
        <f>IF('申込必要事項'!$D$3="","",'申込必要事項'!$D$3)</f>
      </c>
      <c r="E40" s="125"/>
      <c r="F40" s="147"/>
      <c r="G40" s="126"/>
      <c r="H40" s="203"/>
      <c r="I40" s="204"/>
      <c r="J40" s="205"/>
      <c r="K40" s="196"/>
      <c r="L40" s="206">
        <f t="shared" si="1"/>
      </c>
      <c r="M40" s="209">
        <f t="shared" si="2"/>
      </c>
      <c r="P40" s="2">
        <f t="shared" si="12"/>
        <v>0</v>
      </c>
      <c r="Q40" s="5">
        <f t="shared" si="13"/>
      </c>
      <c r="R40" s="5">
        <f t="shared" si="14"/>
      </c>
      <c r="T40" s="144">
        <f t="shared" si="5"/>
      </c>
      <c r="U40" s="144">
        <f t="shared" si="6"/>
      </c>
      <c r="V40" s="146">
        <f t="shared" si="7"/>
      </c>
      <c r="Y40" s="207">
        <f t="shared" si="8"/>
      </c>
      <c r="Z40" s="207">
        <f t="shared" si="9"/>
      </c>
      <c r="AA40" s="207">
        <f t="shared" si="10"/>
      </c>
      <c r="AB40" s="207">
        <f t="shared" si="11"/>
      </c>
    </row>
    <row r="41" spans="1:28" s="5" customFormat="1" ht="15.75" customHeight="1">
      <c r="A41" s="37">
        <v>31</v>
      </c>
      <c r="B41" s="60"/>
      <c r="C41" s="60"/>
      <c r="D41" s="211">
        <f>IF('申込必要事項'!$D$3="","",'申込必要事項'!$D$3)</f>
      </c>
      <c r="E41" s="125"/>
      <c r="F41" s="147"/>
      <c r="G41" s="126"/>
      <c r="H41" s="203"/>
      <c r="I41" s="204"/>
      <c r="J41" s="205"/>
      <c r="K41" s="196"/>
      <c r="L41" s="206">
        <f t="shared" si="1"/>
      </c>
      <c r="M41" s="209">
        <f t="shared" si="2"/>
      </c>
      <c r="P41" s="2">
        <f t="shared" si="12"/>
        <v>0</v>
      </c>
      <c r="Q41" s="5">
        <f t="shared" si="13"/>
      </c>
      <c r="R41" s="5">
        <f t="shared" si="14"/>
      </c>
      <c r="T41" s="144">
        <f t="shared" si="5"/>
      </c>
      <c r="U41" s="144">
        <f t="shared" si="6"/>
      </c>
      <c r="V41" s="146">
        <f t="shared" si="7"/>
      </c>
      <c r="Y41" s="207">
        <f t="shared" si="8"/>
      </c>
      <c r="Z41" s="207">
        <f t="shared" si="9"/>
      </c>
      <c r="AA41" s="207">
        <f t="shared" si="10"/>
      </c>
      <c r="AB41" s="207">
        <f t="shared" si="11"/>
      </c>
    </row>
    <row r="42" spans="1:28" s="5" customFormat="1" ht="15.75" customHeight="1">
      <c r="A42" s="37">
        <v>32</v>
      </c>
      <c r="B42" s="60"/>
      <c r="C42" s="60"/>
      <c r="D42" s="211">
        <f>IF('申込必要事項'!$D$3="","",'申込必要事項'!$D$3)</f>
      </c>
      <c r="E42" s="125"/>
      <c r="F42" s="147"/>
      <c r="G42" s="126"/>
      <c r="H42" s="203"/>
      <c r="I42" s="204"/>
      <c r="J42" s="205"/>
      <c r="K42" s="196"/>
      <c r="L42" s="206">
        <f t="shared" si="1"/>
      </c>
      <c r="M42" s="209">
        <f t="shared" si="2"/>
      </c>
      <c r="P42" s="2">
        <f t="shared" si="12"/>
        <v>0</v>
      </c>
      <c r="Q42" s="5">
        <f t="shared" si="13"/>
      </c>
      <c r="R42" s="5">
        <f t="shared" si="14"/>
      </c>
      <c r="T42" s="144">
        <f t="shared" si="5"/>
      </c>
      <c r="U42" s="144">
        <f t="shared" si="6"/>
      </c>
      <c r="V42" s="146">
        <f t="shared" si="7"/>
      </c>
      <c r="Y42" s="207">
        <f t="shared" si="8"/>
      </c>
      <c r="Z42" s="207">
        <f t="shared" si="9"/>
      </c>
      <c r="AA42" s="207">
        <f t="shared" si="10"/>
      </c>
      <c r="AB42" s="207">
        <f t="shared" si="11"/>
      </c>
    </row>
    <row r="43" spans="1:28" s="5" customFormat="1" ht="15.75" customHeight="1">
      <c r="A43" s="37">
        <v>33</v>
      </c>
      <c r="B43" s="60"/>
      <c r="C43" s="60"/>
      <c r="D43" s="211">
        <f>IF('申込必要事項'!$D$3="","",'申込必要事項'!$D$3)</f>
      </c>
      <c r="E43" s="125"/>
      <c r="F43" s="147"/>
      <c r="G43" s="126"/>
      <c r="H43" s="203"/>
      <c r="I43" s="204"/>
      <c r="J43" s="205"/>
      <c r="K43" s="196"/>
      <c r="L43" s="206">
        <f t="shared" si="1"/>
      </c>
      <c r="M43" s="209">
        <f t="shared" si="2"/>
      </c>
      <c r="P43" s="2">
        <f t="shared" si="12"/>
        <v>0</v>
      </c>
      <c r="Q43" s="5">
        <f t="shared" si="13"/>
      </c>
      <c r="R43" s="5">
        <f t="shared" si="14"/>
      </c>
      <c r="T43" s="144">
        <f t="shared" si="5"/>
      </c>
      <c r="U43" s="144">
        <f t="shared" si="6"/>
      </c>
      <c r="V43" s="146">
        <f t="shared" si="7"/>
      </c>
      <c r="Y43" s="207">
        <f t="shared" si="8"/>
      </c>
      <c r="Z43" s="207">
        <f t="shared" si="9"/>
      </c>
      <c r="AA43" s="207">
        <f t="shared" si="10"/>
      </c>
      <c r="AB43" s="207">
        <f t="shared" si="11"/>
      </c>
    </row>
    <row r="44" spans="1:28" s="5" customFormat="1" ht="15.75" customHeight="1">
      <c r="A44" s="37">
        <v>34</v>
      </c>
      <c r="B44" s="60"/>
      <c r="C44" s="60"/>
      <c r="D44" s="211">
        <f>IF('申込必要事項'!$D$3="","",'申込必要事項'!$D$3)</f>
      </c>
      <c r="E44" s="125"/>
      <c r="F44" s="147"/>
      <c r="G44" s="126"/>
      <c r="H44" s="203"/>
      <c r="I44" s="204"/>
      <c r="J44" s="205"/>
      <c r="K44" s="196"/>
      <c r="L44" s="206">
        <f t="shared" si="1"/>
      </c>
      <c r="M44" s="209">
        <f t="shared" si="2"/>
      </c>
      <c r="P44" s="2">
        <f t="shared" si="12"/>
        <v>0</v>
      </c>
      <c r="Q44" s="5">
        <f t="shared" si="13"/>
      </c>
      <c r="R44" s="5">
        <f t="shared" si="14"/>
      </c>
      <c r="T44" s="144">
        <f t="shared" si="5"/>
      </c>
      <c r="U44" s="144">
        <f t="shared" si="6"/>
      </c>
      <c r="V44" s="146">
        <f t="shared" si="7"/>
      </c>
      <c r="Y44" s="207">
        <f t="shared" si="8"/>
      </c>
      <c r="Z44" s="207">
        <f t="shared" si="9"/>
      </c>
      <c r="AA44" s="207">
        <f t="shared" si="10"/>
      </c>
      <c r="AB44" s="207">
        <f t="shared" si="11"/>
      </c>
    </row>
    <row r="45" spans="1:28" s="5" customFormat="1" ht="15.75" customHeight="1">
      <c r="A45" s="37">
        <v>35</v>
      </c>
      <c r="B45" s="60"/>
      <c r="C45" s="60"/>
      <c r="D45" s="211">
        <f>IF('申込必要事項'!$D$3="","",'申込必要事項'!$D$3)</f>
      </c>
      <c r="E45" s="125"/>
      <c r="F45" s="147"/>
      <c r="G45" s="126"/>
      <c r="H45" s="203"/>
      <c r="I45" s="204"/>
      <c r="J45" s="205"/>
      <c r="K45" s="196"/>
      <c r="L45" s="206">
        <f t="shared" si="1"/>
      </c>
      <c r="M45" s="209">
        <f t="shared" si="2"/>
      </c>
      <c r="P45" s="2">
        <f t="shared" si="12"/>
        <v>0</v>
      </c>
      <c r="Q45" s="5">
        <f t="shared" si="13"/>
      </c>
      <c r="R45" s="5">
        <f t="shared" si="14"/>
      </c>
      <c r="T45" s="144">
        <f t="shared" si="5"/>
      </c>
      <c r="U45" s="144">
        <f t="shared" si="6"/>
      </c>
      <c r="V45" s="146">
        <f t="shared" si="7"/>
      </c>
      <c r="Y45" s="207">
        <f t="shared" si="8"/>
      </c>
      <c r="Z45" s="207">
        <f t="shared" si="9"/>
      </c>
      <c r="AA45" s="207">
        <f t="shared" si="10"/>
      </c>
      <c r="AB45" s="207">
        <f t="shared" si="11"/>
      </c>
    </row>
    <row r="46" spans="1:28" s="5" customFormat="1" ht="15.75" customHeight="1">
      <c r="A46" s="37">
        <v>36</v>
      </c>
      <c r="B46" s="60"/>
      <c r="C46" s="60"/>
      <c r="D46" s="211">
        <f>IF('申込必要事項'!$D$3="","",'申込必要事項'!$D$3)</f>
      </c>
      <c r="E46" s="125"/>
      <c r="F46" s="147"/>
      <c r="G46" s="126"/>
      <c r="H46" s="203"/>
      <c r="I46" s="204"/>
      <c r="J46" s="205"/>
      <c r="K46" s="196"/>
      <c r="L46" s="206">
        <f t="shared" si="1"/>
      </c>
      <c r="M46" s="209">
        <f t="shared" si="2"/>
      </c>
      <c r="P46" s="2">
        <f t="shared" si="12"/>
        <v>0</v>
      </c>
      <c r="Q46" s="5">
        <f t="shared" si="13"/>
      </c>
      <c r="R46" s="5">
        <f t="shared" si="14"/>
      </c>
      <c r="T46" s="144">
        <f t="shared" si="5"/>
      </c>
      <c r="U46" s="144">
        <f t="shared" si="6"/>
      </c>
      <c r="V46" s="146">
        <f t="shared" si="7"/>
      </c>
      <c r="Y46" s="207">
        <f t="shared" si="8"/>
      </c>
      <c r="Z46" s="207">
        <f t="shared" si="9"/>
      </c>
      <c r="AA46" s="207">
        <f t="shared" si="10"/>
      </c>
      <c r="AB46" s="207">
        <f t="shared" si="11"/>
      </c>
    </row>
    <row r="47" spans="1:28" s="5" customFormat="1" ht="15.75" customHeight="1">
      <c r="A47" s="37">
        <v>37</v>
      </c>
      <c r="B47" s="60"/>
      <c r="C47" s="60"/>
      <c r="D47" s="211">
        <f>IF('申込必要事項'!$D$3="","",'申込必要事項'!$D$3)</f>
      </c>
      <c r="E47" s="125"/>
      <c r="F47" s="147"/>
      <c r="G47" s="126"/>
      <c r="H47" s="203"/>
      <c r="I47" s="204"/>
      <c r="J47" s="205"/>
      <c r="K47" s="196"/>
      <c r="L47" s="206">
        <f t="shared" si="1"/>
      </c>
      <c r="M47" s="209">
        <f t="shared" si="2"/>
      </c>
      <c r="P47" s="2">
        <f t="shared" si="12"/>
        <v>0</v>
      </c>
      <c r="Q47" s="5">
        <f t="shared" si="13"/>
      </c>
      <c r="R47" s="5">
        <f t="shared" si="14"/>
      </c>
      <c r="T47" s="144">
        <f t="shared" si="5"/>
      </c>
      <c r="U47" s="144">
        <f t="shared" si="6"/>
      </c>
      <c r="V47" s="146">
        <f t="shared" si="7"/>
      </c>
      <c r="Y47" s="207">
        <f t="shared" si="8"/>
      </c>
      <c r="Z47" s="207">
        <f t="shared" si="9"/>
      </c>
      <c r="AA47" s="207">
        <f t="shared" si="10"/>
      </c>
      <c r="AB47" s="207">
        <f t="shared" si="11"/>
      </c>
    </row>
    <row r="48" spans="1:28" s="5" customFormat="1" ht="15.75" customHeight="1">
      <c r="A48" s="37">
        <v>38</v>
      </c>
      <c r="B48" s="60"/>
      <c r="C48" s="60"/>
      <c r="D48" s="211">
        <f>IF('申込必要事項'!$D$3="","",'申込必要事項'!$D$3)</f>
      </c>
      <c r="E48" s="125"/>
      <c r="F48" s="147"/>
      <c r="G48" s="126"/>
      <c r="H48" s="203"/>
      <c r="I48" s="204"/>
      <c r="J48" s="205"/>
      <c r="K48" s="196"/>
      <c r="L48" s="206">
        <f t="shared" si="1"/>
      </c>
      <c r="M48" s="209">
        <f t="shared" si="2"/>
      </c>
      <c r="P48" s="2">
        <f t="shared" si="12"/>
        <v>0</v>
      </c>
      <c r="Q48" s="5">
        <f t="shared" si="13"/>
      </c>
      <c r="R48" s="5">
        <f t="shared" si="14"/>
      </c>
      <c r="T48" s="144">
        <f t="shared" si="5"/>
      </c>
      <c r="U48" s="144">
        <f t="shared" si="6"/>
      </c>
      <c r="V48" s="146">
        <f t="shared" si="7"/>
      </c>
      <c r="Y48" s="207">
        <f t="shared" si="8"/>
      </c>
      <c r="Z48" s="207">
        <f t="shared" si="9"/>
      </c>
      <c r="AA48" s="207">
        <f t="shared" si="10"/>
      </c>
      <c r="AB48" s="207">
        <f t="shared" si="11"/>
      </c>
    </row>
    <row r="49" spans="1:28" s="5" customFormat="1" ht="15.75" customHeight="1">
      <c r="A49" s="37">
        <v>39</v>
      </c>
      <c r="B49" s="60"/>
      <c r="C49" s="60"/>
      <c r="D49" s="211">
        <f>IF('申込必要事項'!$D$3="","",'申込必要事項'!$D$3)</f>
      </c>
      <c r="E49" s="125"/>
      <c r="F49" s="147"/>
      <c r="G49" s="126"/>
      <c r="H49" s="203"/>
      <c r="I49" s="204"/>
      <c r="J49" s="205"/>
      <c r="K49" s="196"/>
      <c r="L49" s="206">
        <f t="shared" si="1"/>
      </c>
      <c r="M49" s="209">
        <f t="shared" si="2"/>
      </c>
      <c r="P49" s="2">
        <f t="shared" si="12"/>
        <v>0</v>
      </c>
      <c r="Q49" s="5">
        <f t="shared" si="13"/>
      </c>
      <c r="R49" s="5">
        <f t="shared" si="14"/>
      </c>
      <c r="T49" s="144">
        <f t="shared" si="5"/>
      </c>
      <c r="U49" s="144">
        <f t="shared" si="6"/>
      </c>
      <c r="V49" s="146">
        <f t="shared" si="7"/>
      </c>
      <c r="Y49" s="207">
        <f t="shared" si="8"/>
      </c>
      <c r="Z49" s="207">
        <f t="shared" si="9"/>
      </c>
      <c r="AA49" s="207">
        <f t="shared" si="10"/>
      </c>
      <c r="AB49" s="207">
        <f t="shared" si="11"/>
      </c>
    </row>
    <row r="50" spans="1:28" s="5" customFormat="1" ht="15.75" customHeight="1">
      <c r="A50" s="37">
        <v>40</v>
      </c>
      <c r="B50" s="60"/>
      <c r="C50" s="60"/>
      <c r="D50" s="211">
        <f>IF('申込必要事項'!$D$3="","",'申込必要事項'!$D$3)</f>
      </c>
      <c r="E50" s="125"/>
      <c r="F50" s="147"/>
      <c r="G50" s="126"/>
      <c r="H50" s="203"/>
      <c r="I50" s="204"/>
      <c r="J50" s="205"/>
      <c r="K50" s="196"/>
      <c r="L50" s="206">
        <f t="shared" si="1"/>
      </c>
      <c r="M50" s="209">
        <f t="shared" si="2"/>
      </c>
      <c r="P50" s="2">
        <f t="shared" si="12"/>
        <v>0</v>
      </c>
      <c r="Q50" s="5">
        <f t="shared" si="13"/>
      </c>
      <c r="R50" s="5">
        <f t="shared" si="14"/>
      </c>
      <c r="T50" s="144">
        <f t="shared" si="5"/>
      </c>
      <c r="U50" s="144">
        <f t="shared" si="6"/>
      </c>
      <c r="V50" s="146">
        <f t="shared" si="7"/>
      </c>
      <c r="Y50" s="207">
        <f t="shared" si="8"/>
      </c>
      <c r="Z50" s="207">
        <f t="shared" si="9"/>
      </c>
      <c r="AA50" s="207">
        <f t="shared" si="10"/>
      </c>
      <c r="AB50" s="207">
        <f t="shared" si="11"/>
      </c>
    </row>
    <row r="51" spans="1:28" ht="15.75" customHeight="1">
      <c r="A51" s="37">
        <v>41</v>
      </c>
      <c r="B51" s="60"/>
      <c r="C51" s="60"/>
      <c r="D51" s="211">
        <f>IF('申込必要事項'!$D$3="","",'申込必要事項'!$D$3)</f>
      </c>
      <c r="E51" s="125"/>
      <c r="F51" s="147"/>
      <c r="G51" s="126"/>
      <c r="H51" s="203"/>
      <c r="I51" s="204"/>
      <c r="J51" s="205"/>
      <c r="K51" s="196"/>
      <c r="L51" s="206">
        <f t="shared" si="1"/>
      </c>
      <c r="M51" s="209">
        <f t="shared" si="2"/>
      </c>
      <c r="N51" s="5"/>
      <c r="O51" s="5"/>
      <c r="P51" s="2">
        <f t="shared" si="12"/>
        <v>0</v>
      </c>
      <c r="Q51" s="5">
        <f t="shared" si="13"/>
      </c>
      <c r="R51" s="5">
        <f t="shared" si="14"/>
      </c>
      <c r="S51" s="5"/>
      <c r="T51" s="144">
        <f t="shared" si="5"/>
      </c>
      <c r="U51" s="144">
        <f t="shared" si="6"/>
      </c>
      <c r="V51" s="146">
        <f t="shared" si="7"/>
      </c>
      <c r="Y51" s="207">
        <f t="shared" si="8"/>
      </c>
      <c r="Z51" s="207">
        <f t="shared" si="9"/>
      </c>
      <c r="AA51" s="207">
        <f t="shared" si="10"/>
      </c>
      <c r="AB51" s="207">
        <f t="shared" si="11"/>
      </c>
    </row>
    <row r="52" spans="1:28" ht="15.75" customHeight="1">
      <c r="A52" s="37">
        <v>42</v>
      </c>
      <c r="B52" s="60"/>
      <c r="C52" s="60"/>
      <c r="D52" s="211">
        <f>IF('申込必要事項'!$D$3="","",'申込必要事項'!$D$3)</f>
      </c>
      <c r="E52" s="125"/>
      <c r="F52" s="147"/>
      <c r="G52" s="126"/>
      <c r="H52" s="203"/>
      <c r="I52" s="204"/>
      <c r="J52" s="205"/>
      <c r="K52" s="196"/>
      <c r="L52" s="206">
        <f t="shared" si="1"/>
      </c>
      <c r="M52" s="209">
        <f t="shared" si="2"/>
      </c>
      <c r="N52" s="5"/>
      <c r="O52" s="5"/>
      <c r="P52" s="2">
        <f t="shared" si="12"/>
        <v>0</v>
      </c>
      <c r="Q52" s="5">
        <f t="shared" si="13"/>
      </c>
      <c r="R52" s="5">
        <f t="shared" si="14"/>
      </c>
      <c r="S52" s="5"/>
      <c r="T52" s="144">
        <f t="shared" si="5"/>
      </c>
      <c r="U52" s="144">
        <f t="shared" si="6"/>
      </c>
      <c r="V52" s="146">
        <f t="shared" si="7"/>
      </c>
      <c r="Y52" s="207">
        <f t="shared" si="8"/>
      </c>
      <c r="Z52" s="207">
        <f t="shared" si="9"/>
      </c>
      <c r="AA52" s="207">
        <f t="shared" si="10"/>
      </c>
      <c r="AB52" s="207">
        <f t="shared" si="11"/>
      </c>
    </row>
    <row r="53" spans="1:28" ht="15.75" customHeight="1">
      <c r="A53" s="37">
        <v>43</v>
      </c>
      <c r="B53" s="60"/>
      <c r="C53" s="60"/>
      <c r="D53" s="211">
        <f>IF('申込必要事項'!$D$3="","",'申込必要事項'!$D$3)</f>
      </c>
      <c r="E53" s="125"/>
      <c r="F53" s="147"/>
      <c r="G53" s="126"/>
      <c r="H53" s="203"/>
      <c r="I53" s="204"/>
      <c r="J53" s="205"/>
      <c r="K53" s="196"/>
      <c r="L53" s="206">
        <f t="shared" si="1"/>
      </c>
      <c r="M53" s="209">
        <f t="shared" si="2"/>
      </c>
      <c r="N53" s="5"/>
      <c r="O53" s="5"/>
      <c r="P53" s="2">
        <f t="shared" si="12"/>
        <v>0</v>
      </c>
      <c r="Q53" s="5">
        <f t="shared" si="13"/>
      </c>
      <c r="R53" s="5">
        <f t="shared" si="14"/>
      </c>
      <c r="S53" s="5"/>
      <c r="T53" s="144">
        <f t="shared" si="5"/>
      </c>
      <c r="U53" s="144">
        <f t="shared" si="6"/>
      </c>
      <c r="V53" s="146">
        <f t="shared" si="7"/>
      </c>
      <c r="Y53" s="207">
        <f t="shared" si="8"/>
      </c>
      <c r="Z53" s="207">
        <f t="shared" si="9"/>
      </c>
      <c r="AA53" s="207">
        <f t="shared" si="10"/>
      </c>
      <c r="AB53" s="207">
        <f t="shared" si="11"/>
      </c>
    </row>
    <row r="54" spans="1:28" ht="15.75" customHeight="1">
      <c r="A54" s="37">
        <v>44</v>
      </c>
      <c r="B54" s="60"/>
      <c r="C54" s="60"/>
      <c r="D54" s="211">
        <f>IF('申込必要事項'!$D$3="","",'申込必要事項'!$D$3)</f>
      </c>
      <c r="E54" s="125"/>
      <c r="F54" s="147"/>
      <c r="G54" s="126"/>
      <c r="H54" s="203"/>
      <c r="I54" s="204"/>
      <c r="J54" s="205"/>
      <c r="K54" s="196"/>
      <c r="L54" s="206">
        <f t="shared" si="1"/>
      </c>
      <c r="M54" s="209">
        <f t="shared" si="2"/>
      </c>
      <c r="N54" s="5"/>
      <c r="O54" s="5"/>
      <c r="P54" s="2">
        <f t="shared" si="12"/>
        <v>0</v>
      </c>
      <c r="Q54" s="5">
        <f t="shared" si="13"/>
      </c>
      <c r="R54" s="5">
        <f t="shared" si="14"/>
      </c>
      <c r="S54" s="5"/>
      <c r="T54" s="144">
        <f t="shared" si="5"/>
      </c>
      <c r="U54" s="144">
        <f t="shared" si="6"/>
      </c>
      <c r="V54" s="146">
        <f t="shared" si="7"/>
      </c>
      <c r="Y54" s="207">
        <f t="shared" si="8"/>
      </c>
      <c r="Z54" s="207">
        <f t="shared" si="9"/>
      </c>
      <c r="AA54" s="207">
        <f t="shared" si="10"/>
      </c>
      <c r="AB54" s="207">
        <f t="shared" si="11"/>
      </c>
    </row>
    <row r="55" spans="1:28" ht="15.75" customHeight="1">
      <c r="A55" s="37">
        <v>45</v>
      </c>
      <c r="B55" s="134"/>
      <c r="C55" s="60"/>
      <c r="D55" s="211">
        <f>IF('申込必要事項'!$D$3="","",'申込必要事項'!$D$3)</f>
      </c>
      <c r="E55" s="125"/>
      <c r="F55" s="147"/>
      <c r="G55" s="126"/>
      <c r="H55" s="203"/>
      <c r="I55" s="204"/>
      <c r="J55" s="205"/>
      <c r="K55" s="196"/>
      <c r="L55" s="206">
        <f t="shared" si="1"/>
      </c>
      <c r="M55" s="209">
        <f t="shared" si="2"/>
      </c>
      <c r="N55" s="5"/>
      <c r="O55" s="5"/>
      <c r="P55" s="2">
        <f t="shared" si="12"/>
        <v>0</v>
      </c>
      <c r="Q55" s="5">
        <f t="shared" si="13"/>
      </c>
      <c r="R55" s="5">
        <f t="shared" si="14"/>
      </c>
      <c r="S55" s="5"/>
      <c r="T55" s="144">
        <f t="shared" si="5"/>
      </c>
      <c r="U55" s="144">
        <f t="shared" si="6"/>
      </c>
      <c r="V55" s="146">
        <f t="shared" si="7"/>
      </c>
      <c r="Y55" s="207">
        <f t="shared" si="8"/>
      </c>
      <c r="Z55" s="207">
        <f t="shared" si="9"/>
      </c>
      <c r="AA55" s="207">
        <f t="shared" si="10"/>
      </c>
      <c r="AB55" s="207">
        <f t="shared" si="11"/>
      </c>
    </row>
    <row r="56" spans="1:28" s="127" customFormat="1" ht="15.75" customHeight="1">
      <c r="A56" s="37">
        <v>46</v>
      </c>
      <c r="B56" s="60"/>
      <c r="C56" s="60"/>
      <c r="D56" s="211">
        <f>IF('申込必要事項'!$D$3="","",'申込必要事項'!$D$3)</f>
      </c>
      <c r="E56" s="125"/>
      <c r="F56" s="147"/>
      <c r="G56" s="126"/>
      <c r="H56" s="203"/>
      <c r="I56" s="204"/>
      <c r="J56" s="205"/>
      <c r="K56" s="196"/>
      <c r="L56" s="206">
        <f t="shared" si="1"/>
      </c>
      <c r="M56" s="209">
        <f t="shared" si="2"/>
      </c>
      <c r="N56" s="5"/>
      <c r="O56" s="5"/>
      <c r="P56" s="2">
        <f t="shared" si="12"/>
        <v>0</v>
      </c>
      <c r="Q56" s="5">
        <f t="shared" si="13"/>
      </c>
      <c r="R56" s="5">
        <f t="shared" si="14"/>
      </c>
      <c r="S56" s="5"/>
      <c r="T56" s="144">
        <f t="shared" si="5"/>
      </c>
      <c r="U56" s="144">
        <f t="shared" si="6"/>
      </c>
      <c r="V56" s="146">
        <f t="shared" si="7"/>
      </c>
      <c r="W56" s="2"/>
      <c r="X56" s="2"/>
      <c r="Y56" s="207">
        <f t="shared" si="8"/>
      </c>
      <c r="Z56" s="207">
        <f t="shared" si="9"/>
      </c>
      <c r="AA56" s="207">
        <f t="shared" si="10"/>
      </c>
      <c r="AB56" s="207">
        <f t="shared" si="11"/>
      </c>
    </row>
    <row r="57" spans="1:28" ht="15.75" customHeight="1">
      <c r="A57" s="37">
        <v>47</v>
      </c>
      <c r="B57" s="60"/>
      <c r="C57" s="60"/>
      <c r="D57" s="211">
        <f>IF('申込必要事項'!$D$3="","",'申込必要事項'!$D$3)</f>
      </c>
      <c r="E57" s="125"/>
      <c r="F57" s="147"/>
      <c r="G57" s="126"/>
      <c r="H57" s="203"/>
      <c r="I57" s="204"/>
      <c r="J57" s="205"/>
      <c r="K57" s="196"/>
      <c r="L57" s="206">
        <f t="shared" si="1"/>
      </c>
      <c r="M57" s="209">
        <f t="shared" si="2"/>
      </c>
      <c r="N57" s="5"/>
      <c r="O57" s="5"/>
      <c r="P57" s="2">
        <f t="shared" si="12"/>
        <v>0</v>
      </c>
      <c r="Q57" s="5">
        <f t="shared" si="13"/>
      </c>
      <c r="R57" s="5">
        <f t="shared" si="14"/>
      </c>
      <c r="S57" s="5"/>
      <c r="T57" s="144">
        <f t="shared" si="5"/>
      </c>
      <c r="U57" s="144">
        <f t="shared" si="6"/>
      </c>
      <c r="V57" s="146">
        <f t="shared" si="7"/>
      </c>
      <c r="Y57" s="207">
        <f t="shared" si="8"/>
      </c>
      <c r="Z57" s="207">
        <f t="shared" si="9"/>
      </c>
      <c r="AA57" s="207">
        <f t="shared" si="10"/>
      </c>
      <c r="AB57" s="207">
        <f t="shared" si="11"/>
      </c>
    </row>
    <row r="58" spans="1:28" ht="15.75" customHeight="1">
      <c r="A58" s="37">
        <v>48</v>
      </c>
      <c r="B58" s="60"/>
      <c r="C58" s="60"/>
      <c r="D58" s="211">
        <f>IF('申込必要事項'!$D$3="","",'申込必要事項'!$D$3)</f>
      </c>
      <c r="E58" s="125"/>
      <c r="F58" s="147"/>
      <c r="G58" s="126"/>
      <c r="H58" s="203"/>
      <c r="I58" s="204"/>
      <c r="J58" s="205"/>
      <c r="K58" s="196"/>
      <c r="L58" s="206">
        <f>IF(V58=11,"A",IF(V58=22,"B",""))</f>
      </c>
      <c r="M58" s="209">
        <f t="shared" si="2"/>
      </c>
      <c r="N58" s="5"/>
      <c r="O58" s="5"/>
      <c r="P58" s="2">
        <f>COUNTA(F58,H58)</f>
        <v>0</v>
      </c>
      <c r="Q58" s="5">
        <f>IF(F58="","",VALUE(LEFT(F58,1)))</f>
      </c>
      <c r="R58" s="5">
        <f>IF(H58="","",VALUE(LEFT(H58,1)))</f>
      </c>
      <c r="S58" s="5"/>
      <c r="T58" s="144">
        <f>IF(OR(F58="6年80mH",F58="6年走高跳"),1,IF(OR(F58="6年走幅跳",F58="6年ｼﾞｬﾍﾞﾘｯｸﾎﾞｰﾙ投"),2,""))</f>
      </c>
      <c r="U58" s="144">
        <f>IF(OR(H58="6年80mH",H58="6年走高跳"),1,IF(OR(H58="6年走幅跳",H58="6年ｼﾞｬﾍﾞﾘｯｸﾎﾞｰﾙ投"),2,""))</f>
      </c>
      <c r="V58" s="146">
        <f>IF(U58="","",VALUE(T58&amp;U58))</f>
      </c>
      <c r="Y58" s="207">
        <f t="shared" si="8"/>
      </c>
      <c r="Z58" s="207">
        <f t="shared" si="9"/>
      </c>
      <c r="AA58" s="207">
        <f t="shared" si="10"/>
      </c>
      <c r="AB58" s="207">
        <f t="shared" si="11"/>
      </c>
    </row>
    <row r="59" spans="1:28" ht="15.75" customHeight="1">
      <c r="A59" s="37">
        <v>49</v>
      </c>
      <c r="B59" s="60"/>
      <c r="C59" s="60"/>
      <c r="D59" s="211">
        <f>IF('申込必要事項'!$D$3="","",'申込必要事項'!$D$3)</f>
      </c>
      <c r="E59" s="125"/>
      <c r="F59" s="147"/>
      <c r="G59" s="126"/>
      <c r="H59" s="203"/>
      <c r="I59" s="204"/>
      <c r="J59" s="205"/>
      <c r="K59" s="196"/>
      <c r="L59" s="206">
        <f>IF(V59=11,"A",IF(V59=22,"B",""))</f>
      </c>
      <c r="M59" s="209">
        <f t="shared" si="2"/>
      </c>
      <c r="N59" s="5"/>
      <c r="O59" s="5"/>
      <c r="P59" s="2">
        <f>COUNTA(F59,H59)</f>
        <v>0</v>
      </c>
      <c r="Q59" s="5">
        <f>IF(F59="","",VALUE(LEFT(F59,1)))</f>
      </c>
      <c r="R59" s="5">
        <f>IF(H59="","",VALUE(LEFT(H59,1)))</f>
      </c>
      <c r="S59" s="5"/>
      <c r="T59" s="144">
        <f>IF(OR(F59="6年80mH",F59="6年走高跳"),1,IF(OR(F59="6年走幅跳",F59="6年ｼﾞｬﾍﾞﾘｯｸﾎﾞｰﾙ投"),2,""))</f>
      </c>
      <c r="U59" s="144">
        <f>IF(OR(H59="6年80mH",H59="6年走高跳"),1,IF(OR(H59="6年走幅跳",H59="6年ｼﾞｬﾍﾞﾘｯｸﾎﾞｰﾙ投"),2,""))</f>
      </c>
      <c r="V59" s="146">
        <f>IF(U59="","",VALUE(T59&amp;U59))</f>
      </c>
      <c r="Y59" s="207">
        <f t="shared" si="8"/>
      </c>
      <c r="Z59" s="207">
        <f t="shared" si="9"/>
      </c>
      <c r="AA59" s="207">
        <f t="shared" si="10"/>
      </c>
      <c r="AB59" s="207">
        <f t="shared" si="11"/>
      </c>
    </row>
    <row r="60" spans="1:28" ht="15.75" customHeight="1">
      <c r="A60" s="37">
        <v>50</v>
      </c>
      <c r="B60" s="60"/>
      <c r="C60" s="60"/>
      <c r="D60" s="211">
        <f>IF('申込必要事項'!$D$3="","",'申込必要事項'!$D$3)</f>
      </c>
      <c r="E60" s="125"/>
      <c r="F60" s="147"/>
      <c r="G60" s="126"/>
      <c r="H60" s="203"/>
      <c r="I60" s="204"/>
      <c r="J60" s="205"/>
      <c r="K60" s="196"/>
      <c r="L60" s="206">
        <f>IF(V60=11,"A",IF(V60=22,"B",""))</f>
      </c>
      <c r="M60" s="209">
        <f t="shared" si="2"/>
      </c>
      <c r="N60" s="5"/>
      <c r="O60" s="5"/>
      <c r="P60" s="2">
        <f>COUNTA(F60,H60)</f>
        <v>0</v>
      </c>
      <c r="Q60" s="5">
        <f>IF(F60="","",VALUE(LEFT(F60,1)))</f>
      </c>
      <c r="R60" s="5">
        <f>IF(H60="","",VALUE(LEFT(H60,1)))</f>
      </c>
      <c r="S60" s="5"/>
      <c r="T60" s="144">
        <f>IF(OR(F60="6年80mH",F60="6年走高跳"),1,IF(OR(F60="6年走幅跳",F60="6年ｼﾞｬﾍﾞﾘｯｸﾎﾞｰﾙ投"),2,""))</f>
      </c>
      <c r="U60" s="144">
        <f>IF(OR(H60="6年80mH",H60="6年走高跳"),1,IF(OR(H60="6年走幅跳",H60="6年ｼﾞｬﾍﾞﾘｯｸﾎﾞｰﾙ投"),2,""))</f>
      </c>
      <c r="V60" s="146">
        <f>IF(U60="","",VALUE(T60&amp;U60))</f>
      </c>
      <c r="Y60" s="207">
        <f t="shared" si="8"/>
      </c>
      <c r="Z60" s="207">
        <f t="shared" si="9"/>
      </c>
      <c r="AA60" s="207">
        <f t="shared" si="10"/>
      </c>
      <c r="AB60" s="207">
        <f t="shared" si="11"/>
      </c>
    </row>
    <row r="61" ht="15.75" customHeight="1">
      <c r="K61" s="142"/>
    </row>
    <row r="62" ht="15.75" customHeight="1">
      <c r="K62" s="142"/>
    </row>
    <row r="63" ht="15.75" customHeight="1"/>
    <row r="64" ht="15.75" customHeight="1"/>
    <row r="65" ht="15.75" customHeight="1"/>
  </sheetData>
  <sheetProtection sheet="1" selectLockedCells="1"/>
  <mergeCells count="13">
    <mergeCell ref="B1:D1"/>
    <mergeCell ref="B3:C3"/>
    <mergeCell ref="B2:D2"/>
    <mergeCell ref="C6:D6"/>
    <mergeCell ref="G6:H6"/>
    <mergeCell ref="H3:J3"/>
    <mergeCell ref="K1:L1"/>
    <mergeCell ref="J8:K8"/>
    <mergeCell ref="L8:L9"/>
    <mergeCell ref="F1:G1"/>
    <mergeCell ref="F8:G8"/>
    <mergeCell ref="H8:I8"/>
    <mergeCell ref="F3:G3"/>
  </mergeCells>
  <dataValidations count="6">
    <dataValidation type="list" allowBlank="1" showInputMessage="1" showErrorMessage="1" sqref="J11:K60">
      <formula1>"○"</formula1>
    </dataValidation>
    <dataValidation allowBlank="1" showInputMessage="1" showErrorMessage="1" imeMode="disabled" sqref="I11:I60 G11:G60"/>
    <dataValidation type="list" allowBlank="1" showInputMessage="1" showErrorMessage="1" error="入力が正しくありません&#10;" sqref="F11:F60 H11:H60">
      <formula1>$N$10:$N$36</formula1>
    </dataValidation>
    <dataValidation allowBlank="1" showInputMessage="1" showErrorMessage="1" imeMode="on" sqref="B1:D1 B11:B54 B56:B60 D11:D60"/>
    <dataValidation allowBlank="1" showInputMessage="1" showErrorMessage="1" imeMode="halfKatakana" sqref="C10:C60"/>
    <dataValidation type="whole" allowBlank="1" showInputMessage="1" showErrorMessage="1" prompt="半角数字で入力する" error="1～6の半角数字で入力" sqref="E11:E60">
      <formula1>1</formula1>
      <formula2>6</formula2>
    </dataValidation>
  </dataValidations>
  <printOptions horizontalCentered="1"/>
  <pageMargins left="0" right="0" top="0.35433070866141736" bottom="0" header="0.35433070866141736" footer="0.2362204724409449"/>
  <pageSetup horizontalDpi="600" verticalDpi="600" orientation="portrait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8.875" defaultRowHeight="13.5"/>
  <cols>
    <col min="1" max="1" width="6.00390625" style="0" customWidth="1"/>
    <col min="2" max="2" width="21.375" style="0" customWidth="1"/>
    <col min="3" max="3" width="15.375" style="0" customWidth="1"/>
    <col min="4" max="4" width="6.00390625" style="0" customWidth="1"/>
    <col min="5" max="5" width="21.375" style="0" customWidth="1"/>
    <col min="6" max="6" width="15.375" style="0" customWidth="1"/>
  </cols>
  <sheetData>
    <row r="1" spans="1:8" ht="24" customHeight="1">
      <c r="A1" s="39" t="str">
        <f>IF('男子(様式1)'!B1="",'女子(様式1)'!B1,'男子(様式1)'!B1)&amp;"大会参加者数"</f>
        <v>阿部重広杯長距離競技会大会参加者数</v>
      </c>
      <c r="B1" s="39"/>
      <c r="C1" s="39"/>
      <c r="D1" s="39"/>
      <c r="E1" s="39"/>
      <c r="G1" s="32"/>
      <c r="H1" s="32"/>
    </row>
    <row r="2" spans="1:8" ht="24" customHeight="1">
      <c r="A2" s="266" t="s">
        <v>382</v>
      </c>
      <c r="B2" s="266"/>
      <c r="C2" s="163" t="s">
        <v>383</v>
      </c>
      <c r="D2" s="262">
        <f>IF('申込必要事項'!D3="","",'申込必要事項'!D3)</f>
      </c>
      <c r="E2" s="262"/>
      <c r="F2" s="262"/>
      <c r="G2" s="32"/>
      <c r="H2" s="32"/>
    </row>
    <row r="3" spans="1:8" ht="18" customHeight="1" thickBot="1">
      <c r="A3" s="32"/>
      <c r="B3" s="164" t="s">
        <v>384</v>
      </c>
      <c r="C3" s="32"/>
      <c r="D3" s="32"/>
      <c r="E3" s="32"/>
      <c r="F3" s="32"/>
      <c r="G3" s="32"/>
      <c r="H3" s="32"/>
    </row>
    <row r="4" spans="1:8" ht="17.25" customHeight="1" thickBot="1">
      <c r="A4" s="42" t="s">
        <v>299</v>
      </c>
      <c r="B4" s="43" t="s">
        <v>307</v>
      </c>
      <c r="C4" s="44" t="s">
        <v>240</v>
      </c>
      <c r="D4" s="42" t="s">
        <v>299</v>
      </c>
      <c r="E4" s="43" t="s">
        <v>307</v>
      </c>
      <c r="F4" s="45" t="s">
        <v>240</v>
      </c>
      <c r="G4" s="33"/>
      <c r="H4" s="32"/>
    </row>
    <row r="5" spans="1:8" ht="21.75" customHeight="1" thickTop="1">
      <c r="A5" s="263" t="s">
        <v>235</v>
      </c>
      <c r="B5" s="95" t="s">
        <v>354</v>
      </c>
      <c r="C5" s="90">
        <f>COUNTIF('男子(様式1)'!$F$11:$H$57,B5)</f>
        <v>0</v>
      </c>
      <c r="D5" s="263" t="s">
        <v>236</v>
      </c>
      <c r="E5" s="95" t="s">
        <v>354</v>
      </c>
      <c r="F5" s="34">
        <f>COUNTIF('女子(様式1)'!$F$11:$H$57,E5)</f>
        <v>0</v>
      </c>
      <c r="G5" s="35"/>
      <c r="H5" s="32"/>
    </row>
    <row r="6" spans="1:8" ht="21.75" customHeight="1">
      <c r="A6" s="264"/>
      <c r="B6" s="96" t="s">
        <v>348</v>
      </c>
      <c r="C6" s="74">
        <f>COUNTIF('男子(様式1)'!$F$11:$H$57,B6)</f>
        <v>0</v>
      </c>
      <c r="D6" s="264"/>
      <c r="E6" s="96" t="s">
        <v>348</v>
      </c>
      <c r="F6" s="36">
        <f>COUNTIF('女子(様式1)'!$F$11:$H$57,E6)</f>
        <v>0</v>
      </c>
      <c r="G6" s="35"/>
      <c r="H6" s="32"/>
    </row>
    <row r="7" spans="1:8" ht="21.75" customHeight="1">
      <c r="A7" s="264"/>
      <c r="B7" s="100" t="s">
        <v>349</v>
      </c>
      <c r="C7" s="74">
        <f>COUNTIF('男子(様式1)'!$F$11:$H$57,B7)</f>
        <v>0</v>
      </c>
      <c r="D7" s="264"/>
      <c r="E7" s="97" t="s">
        <v>347</v>
      </c>
      <c r="F7" s="36">
        <f>COUNTIF('女子(様式1)'!$F$11:$H$57,E7)</f>
        <v>0</v>
      </c>
      <c r="G7" s="35"/>
      <c r="H7" s="32"/>
    </row>
    <row r="8" spans="1:8" ht="21.75" customHeight="1">
      <c r="A8" s="264"/>
      <c r="B8" s="96" t="s">
        <v>350</v>
      </c>
      <c r="C8" s="74">
        <f>COUNTIF('男子(様式1)'!$F$11:$H$57,B8)</f>
        <v>0</v>
      </c>
      <c r="D8" s="264"/>
      <c r="E8" s="98" t="s">
        <v>351</v>
      </c>
      <c r="F8" s="36">
        <f>COUNTIF('女子(様式1)'!$F$11:$H$57,E8)</f>
        <v>0</v>
      </c>
      <c r="G8" s="35"/>
      <c r="H8" s="32"/>
    </row>
    <row r="9" spans="1:8" ht="21.75" customHeight="1">
      <c r="A9" s="264"/>
      <c r="B9" s="96"/>
      <c r="C9" s="74">
        <f>COUNTIF('男子(様式1)'!$F$11:$H$57,B9)</f>
        <v>0</v>
      </c>
      <c r="D9" s="264"/>
      <c r="E9" s="98"/>
      <c r="F9" s="36">
        <f>COUNTIF('女子(様式1)'!$F$11:$H$57,E9)</f>
        <v>0</v>
      </c>
      <c r="G9" s="35"/>
      <c r="H9" s="32"/>
    </row>
    <row r="10" spans="1:8" ht="21.75" customHeight="1">
      <c r="A10" s="264"/>
      <c r="B10" s="96"/>
      <c r="C10" s="74">
        <f>COUNTIF('男子(様式1)'!$F$11:$H$57,B10)</f>
        <v>0</v>
      </c>
      <c r="D10" s="264"/>
      <c r="E10" s="98"/>
      <c r="F10" s="36">
        <f>COUNTIF('女子(様式1)'!$F$11:$H$57,E10)</f>
        <v>0</v>
      </c>
      <c r="G10" s="35"/>
      <c r="H10" s="32"/>
    </row>
    <row r="11" spans="1:8" ht="21.75" customHeight="1">
      <c r="A11" s="264"/>
      <c r="B11" s="96"/>
      <c r="C11" s="74">
        <f>COUNTIF('男子(様式1)'!$F$11:$H$57,B11)</f>
        <v>0</v>
      </c>
      <c r="D11" s="264"/>
      <c r="E11" s="98"/>
      <c r="F11" s="36">
        <f>COUNTIF('女子(様式1)'!$F$11:$H$57,E11)</f>
        <v>0</v>
      </c>
      <c r="G11" s="35"/>
      <c r="H11" s="32"/>
    </row>
    <row r="12" spans="1:8" ht="21.75" customHeight="1">
      <c r="A12" s="264"/>
      <c r="B12" s="96"/>
      <c r="C12" s="74">
        <f>COUNTIF('男子(様式1)'!$F$11:$H$57,B12)</f>
        <v>0</v>
      </c>
      <c r="D12" s="264"/>
      <c r="E12" s="96"/>
      <c r="F12" s="36">
        <f>COUNTIF('女子(様式1)'!$F$11:$H$57,E12)</f>
        <v>0</v>
      </c>
      <c r="G12" s="35"/>
      <c r="H12" s="32"/>
    </row>
    <row r="13" spans="1:8" ht="21.75" customHeight="1">
      <c r="A13" s="264"/>
      <c r="B13" s="96"/>
      <c r="C13" s="74">
        <f>COUNTIF('男子(様式1)'!$F$11:$H$57,B13)</f>
        <v>0</v>
      </c>
      <c r="D13" s="264"/>
      <c r="E13" s="98"/>
      <c r="F13" s="36">
        <f>COUNTIF('女子(様式1)'!$F$11:$H$57,E13)</f>
        <v>0</v>
      </c>
      <c r="G13" s="35"/>
      <c r="H13" s="32"/>
    </row>
    <row r="14" spans="1:8" ht="21.75" customHeight="1">
      <c r="A14" s="264"/>
      <c r="B14" s="96"/>
      <c r="C14" s="74">
        <f>COUNTIF('男子(様式1)'!$F$11:$H$57,B14)</f>
        <v>0</v>
      </c>
      <c r="D14" s="264"/>
      <c r="E14" s="98"/>
      <c r="F14" s="36">
        <f>COUNTIF('女子(様式1)'!$F$11:$H$57,E14)</f>
        <v>0</v>
      </c>
      <c r="G14" s="35"/>
      <c r="H14" s="32"/>
    </row>
    <row r="15" spans="1:8" ht="21.75" customHeight="1">
      <c r="A15" s="264"/>
      <c r="B15" s="96"/>
      <c r="C15" s="74">
        <f>COUNTIF('男子(様式1)'!$F$11:$H$57,B15)</f>
        <v>0</v>
      </c>
      <c r="D15" s="264"/>
      <c r="E15" s="98"/>
      <c r="F15" s="36">
        <f>COUNTIF('女子(様式1)'!$F$11:$H$57,E15)</f>
        <v>0</v>
      </c>
      <c r="G15" s="32"/>
      <c r="H15" s="32"/>
    </row>
    <row r="16" spans="1:8" ht="21.75" customHeight="1">
      <c r="A16" s="264"/>
      <c r="B16" s="96"/>
      <c r="C16" s="74">
        <f>COUNTIF('男子(様式1)'!$F$11:$H$57,B16)</f>
        <v>0</v>
      </c>
      <c r="D16" s="264"/>
      <c r="E16" s="98"/>
      <c r="F16" s="36">
        <f>COUNTIF('女子(様式1)'!$F$11:$H$57,E16)</f>
        <v>0</v>
      </c>
      <c r="G16" s="32"/>
      <c r="H16" s="32"/>
    </row>
    <row r="17" spans="1:8" ht="21.75" customHeight="1">
      <c r="A17" s="264"/>
      <c r="B17" s="100"/>
      <c r="C17" s="74">
        <f>COUNTIF('男子(様式1)'!$F$11:$H$57,B17)</f>
        <v>0</v>
      </c>
      <c r="D17" s="264"/>
      <c r="E17" s="103"/>
      <c r="F17" s="36">
        <f>COUNTIF('女子(様式1)'!$F$11:$H$57,E17)</f>
        <v>0</v>
      </c>
      <c r="G17" s="35"/>
      <c r="H17" s="32"/>
    </row>
    <row r="18" spans="1:8" ht="21.75" customHeight="1">
      <c r="A18" s="264"/>
      <c r="B18" s="96"/>
      <c r="C18" s="74">
        <f>COUNTIF('男子(様式1)'!$F$11:$H$57,B18)</f>
        <v>0</v>
      </c>
      <c r="D18" s="264"/>
      <c r="E18" s="96"/>
      <c r="F18" s="36">
        <f>COUNTIF('女子(様式1)'!$F$11:$H$57,E18)</f>
        <v>0</v>
      </c>
      <c r="G18" s="35"/>
      <c r="H18" s="32"/>
    </row>
    <row r="19" spans="1:8" ht="21.75" customHeight="1">
      <c r="A19" s="264"/>
      <c r="B19" s="96"/>
      <c r="C19" s="74">
        <f>COUNTIF('男子(様式1)'!$F$11:$H$57,B19)</f>
        <v>0</v>
      </c>
      <c r="D19" s="264"/>
      <c r="E19" s="98"/>
      <c r="F19" s="36">
        <f>COUNTIF('女子(様式1)'!$F$11:$H$57,E19)</f>
        <v>0</v>
      </c>
      <c r="G19" s="35"/>
      <c r="H19" s="32"/>
    </row>
    <row r="20" spans="1:8" ht="21.75" customHeight="1">
      <c r="A20" s="264"/>
      <c r="B20" s="96"/>
      <c r="C20" s="74">
        <f>COUNTIF('男子(様式1)'!$F$11:$H$57,B20)</f>
        <v>0</v>
      </c>
      <c r="D20" s="264"/>
      <c r="E20" s="98"/>
      <c r="F20" s="36">
        <f>COUNTIF('女子(様式1)'!$F$11:$H$57,E20)</f>
        <v>0</v>
      </c>
      <c r="G20" s="35"/>
      <c r="H20" s="32"/>
    </row>
    <row r="21" spans="1:8" ht="21.75" customHeight="1">
      <c r="A21" s="264"/>
      <c r="B21" s="96"/>
      <c r="C21" s="74">
        <f>COUNTIF('男子(様式1)'!$F$11:$H$57,B21)</f>
        <v>0</v>
      </c>
      <c r="D21" s="264"/>
      <c r="E21" s="98"/>
      <c r="F21" s="36">
        <f>COUNTIF('女子(様式1)'!$F$11:$H$57,E21)</f>
        <v>0</v>
      </c>
      <c r="G21" s="35"/>
      <c r="H21" s="32"/>
    </row>
    <row r="22" spans="1:8" ht="21.75" customHeight="1">
      <c r="A22" s="264"/>
      <c r="B22" s="101"/>
      <c r="C22" s="74">
        <f>COUNTIF('男子(様式1)'!$F$11:$H$57,B22)</f>
        <v>0</v>
      </c>
      <c r="D22" s="264"/>
      <c r="E22" s="102"/>
      <c r="F22" s="36">
        <f>COUNTIF('女子(様式1)'!$F$11:$H$57,E22)</f>
        <v>0</v>
      </c>
      <c r="G22" s="35"/>
      <c r="H22" s="32"/>
    </row>
    <row r="23" spans="1:8" ht="21.75" customHeight="1">
      <c r="A23" s="264"/>
      <c r="B23" s="101"/>
      <c r="C23" s="74">
        <f>COUNTIF('男子(様式1)'!$F$11:$H$57,B23)</f>
        <v>0</v>
      </c>
      <c r="D23" s="264"/>
      <c r="E23" s="102"/>
      <c r="F23" s="36">
        <f>COUNTIF('女子(様式1)'!$F$11:$H$57,E23)</f>
        <v>0</v>
      </c>
      <c r="G23" s="35"/>
      <c r="H23" s="32"/>
    </row>
    <row r="24" spans="1:8" ht="21.75" customHeight="1">
      <c r="A24" s="264"/>
      <c r="B24" s="101"/>
      <c r="C24" s="74">
        <f>COUNTIF('男子(様式1)'!$F$11:$H$57,B24)</f>
        <v>0</v>
      </c>
      <c r="D24" s="264"/>
      <c r="E24" s="102"/>
      <c r="F24" s="36">
        <f>COUNTIF('女子(様式1)'!$F$11:$H$57,E24)</f>
        <v>0</v>
      </c>
      <c r="G24" s="35"/>
      <c r="H24" s="32"/>
    </row>
    <row r="25" spans="1:8" ht="21.75" customHeight="1">
      <c r="A25" s="264"/>
      <c r="B25" s="101"/>
      <c r="C25" s="74">
        <f>COUNTIF('男子(様式1)'!$F$11:$H$57,B25)</f>
        <v>0</v>
      </c>
      <c r="D25" s="264"/>
      <c r="E25" s="102"/>
      <c r="F25" s="36">
        <f>COUNTIF('女子(様式1)'!$F$11:$H$57,E25)</f>
        <v>0</v>
      </c>
      <c r="G25" s="35"/>
      <c r="H25" s="32"/>
    </row>
    <row r="26" spans="1:8" ht="21.75" customHeight="1" thickBot="1">
      <c r="A26" s="265"/>
      <c r="B26" s="104"/>
      <c r="C26" s="75">
        <f>COUNTIF('男子(様式1)'!$F$11:$H$57,B26)</f>
        <v>0</v>
      </c>
      <c r="D26" s="265"/>
      <c r="E26" s="99"/>
      <c r="F26" s="50">
        <f>COUNTIF('女子(様式1)'!$F$11:$H$57,E26)</f>
        <v>0</v>
      </c>
      <c r="G26" s="32"/>
      <c r="H26" s="32"/>
    </row>
    <row r="27" spans="1:8" ht="21.75" customHeight="1">
      <c r="A27" s="69"/>
      <c r="B27" s="70"/>
      <c r="C27" s="71"/>
      <c r="D27" s="69"/>
      <c r="E27" s="72"/>
      <c r="F27" s="73"/>
      <c r="G27" s="32"/>
      <c r="H27" s="32"/>
    </row>
    <row r="28" spans="1:8" ht="18.75" customHeight="1">
      <c r="A28" s="32"/>
      <c r="B28" s="32"/>
      <c r="C28" s="32"/>
      <c r="D28" s="32"/>
      <c r="E28" s="32"/>
      <c r="F28" s="32"/>
      <c r="G28" s="32"/>
      <c r="H28" s="32"/>
    </row>
    <row r="29" spans="1:8" ht="18.75" customHeight="1">
      <c r="A29" s="32"/>
      <c r="B29" s="32"/>
      <c r="C29" s="32"/>
      <c r="D29" s="32"/>
      <c r="E29" s="32"/>
      <c r="F29" s="32"/>
      <c r="G29" s="32"/>
      <c r="H29" s="32"/>
    </row>
    <row r="30" spans="1:8" ht="18.75" customHeight="1">
      <c r="A30" s="32"/>
      <c r="B30" s="32"/>
      <c r="C30" s="32"/>
      <c r="D30" s="32"/>
      <c r="E30" s="32"/>
      <c r="F30" s="32"/>
      <c r="G30" s="32"/>
      <c r="H30" s="32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sheet="1" selectLockedCells="1"/>
  <mergeCells count="4">
    <mergeCell ref="D2:F2"/>
    <mergeCell ref="A5:A26"/>
    <mergeCell ref="D5:D26"/>
    <mergeCell ref="A2:B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2021-03-12T00:22:13Z</cp:lastPrinted>
  <dcterms:created xsi:type="dcterms:W3CDTF">2008-02-20T03:31:46Z</dcterms:created>
  <dcterms:modified xsi:type="dcterms:W3CDTF">2023-03-30T08:10:40Z</dcterms:modified>
  <cp:category/>
  <cp:version/>
  <cp:contentType/>
  <cp:contentStatus/>
</cp:coreProperties>
</file>