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3"/>
  </bookViews>
  <sheets>
    <sheet name="最初にご確認ください" sheetId="1" r:id="rId1"/>
    <sheet name="所属名一覧" sheetId="2" r:id="rId2"/>
    <sheet name="申込必要事項" sheetId="3" r:id="rId3"/>
    <sheet name="申込様式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'最初にご確認ください'!$A$1:$Q$79</definedName>
    <definedName name="_xlnm.Print_Area" localSheetId="8">'参加人数'!$A$1:$F$25</definedName>
    <definedName name="_xlnm.Print_Area" localSheetId="3">'申込様式'!$A$1:$AI$60</definedName>
    <definedName name="_xlnm.Print_Titles" localSheetId="3">'申込様式'!$1:$12</definedName>
  </definedNames>
  <calcPr fullCalcOnLoad="1"/>
</workbook>
</file>

<file path=xl/sharedStrings.xml><?xml version="1.0" encoding="utf-8"?>
<sst xmlns="http://schemas.openxmlformats.org/spreadsheetml/2006/main" count="880" uniqueCount="577">
  <si>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</si>
  <si>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</si>
  <si>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</si>
  <si>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</si>
  <si>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</si>
  <si>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</si>
  <si>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</si>
  <si>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</si>
  <si>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</si>
  <si>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</si>
  <si>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</si>
  <si>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</si>
  <si>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</si>
  <si>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</si>
  <si>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</si>
  <si>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</si>
  <si>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</si>
  <si>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</si>
  <si>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</si>
  <si>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</si>
  <si>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</si>
  <si>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</si>
  <si>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</si>
  <si>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</si>
  <si>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</si>
  <si>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</si>
  <si>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</si>
  <si>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</si>
  <si>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</si>
  <si>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</si>
  <si>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</si>
  <si>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</si>
  <si>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</si>
  <si>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</si>
  <si>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</si>
  <si>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</si>
  <si>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</si>
  <si>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</si>
  <si>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</si>
  <si>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</si>
  <si>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</si>
  <si>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</si>
  <si>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</si>
  <si>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</si>
  <si>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</si>
  <si>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</si>
  <si>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</si>
  <si>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</si>
  <si>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</si>
  <si>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</si>
  <si>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</si>
  <si>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</si>
  <si>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</si>
  <si>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</si>
  <si>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</si>
  <si>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</si>
  <si>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</si>
  <si>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</si>
  <si>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</si>
  <si>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</si>
  <si>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</si>
  <si>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</si>
  <si>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</si>
  <si>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</si>
  <si>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</si>
  <si>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</si>
  <si>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</si>
  <si>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</si>
  <si>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</si>
  <si>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</si>
  <si>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</si>
  <si>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</si>
  <si>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</si>
  <si>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</si>
  <si>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</si>
  <si>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</si>
  <si>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</si>
  <si>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</si>
  <si>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</si>
  <si>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</si>
  <si>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</si>
  <si>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</si>
  <si>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</si>
  <si>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</si>
  <si>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</si>
  <si>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</si>
  <si>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</si>
  <si>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</si>
  <si>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</si>
  <si>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</si>
  <si>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</si>
  <si>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</si>
  <si>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</si>
  <si>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</si>
  <si>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</si>
  <si>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</si>
  <si>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</si>
  <si>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</si>
  <si>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</si>
  <si>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</si>
  <si>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</si>
  <si>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</si>
  <si>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</si>
  <si>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</si>
  <si>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</si>
  <si>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</si>
  <si>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</si>
  <si>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</si>
  <si>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</si>
  <si>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</si>
  <si>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</si>
  <si>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</si>
  <si>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</si>
  <si>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</si>
  <si>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</si>
  <si>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</si>
  <si>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</si>
  <si>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</si>
  <si>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</si>
  <si>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</si>
  <si>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</si>
  <si>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</si>
  <si>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</si>
  <si>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</si>
  <si>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</si>
  <si>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</si>
  <si>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</si>
  <si>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</si>
  <si>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</si>
  <si>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</si>
  <si>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</si>
  <si>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</si>
  <si>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</si>
  <si>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</si>
  <si>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</si>
  <si>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</si>
  <si>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</si>
  <si>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</si>
  <si>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</si>
  <si>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</si>
  <si>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</si>
  <si>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</si>
  <si>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</si>
  <si>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</si>
  <si>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</si>
  <si>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</si>
  <si>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</si>
  <si>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</si>
  <si>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</si>
  <si>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</si>
  <si>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</si>
  <si>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</si>
  <si>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</si>
  <si>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</si>
  <si>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</si>
  <si>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</si>
  <si>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</si>
  <si>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</si>
  <si>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</si>
  <si>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</si>
  <si>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</si>
  <si>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</si>
  <si>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</si>
  <si>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</si>
  <si>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</si>
  <si>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</si>
  <si>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</si>
  <si>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</si>
  <si>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</si>
  <si>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</si>
  <si>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</si>
  <si>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</si>
  <si>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</si>
  <si>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</si>
  <si>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</si>
  <si>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</si>
  <si>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</si>
  <si>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</si>
  <si>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</si>
  <si>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</si>
  <si>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</si>
  <si>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</si>
  <si>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</si>
  <si>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</si>
  <si>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</si>
  <si>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</si>
  <si>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</si>
  <si>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</si>
  <si>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</si>
  <si>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</si>
  <si>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</si>
  <si>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</si>
  <si>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</si>
  <si>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</si>
  <si>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</si>
  <si>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</si>
  <si>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</si>
  <si>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</si>
  <si>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</si>
  <si>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</si>
  <si>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</si>
  <si>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</si>
  <si>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</si>
  <si>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</si>
  <si>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</si>
  <si>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</si>
  <si>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</si>
  <si>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</si>
  <si>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</si>
  <si>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</si>
  <si>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</si>
  <si>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</si>
  <si>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</si>
  <si>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</si>
  <si>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</si>
  <si>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</si>
  <si>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</si>
  <si>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</si>
  <si>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</si>
  <si>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</si>
  <si>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</si>
  <si>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</si>
  <si>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</si>
  <si>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</si>
  <si>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</si>
  <si>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</si>
  <si>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</si>
  <si>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</si>
  <si>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</si>
  <si>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</si>
  <si>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</si>
  <si>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</si>
  <si>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</si>
  <si>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</si>
  <si>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</si>
  <si>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</si>
  <si>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</si>
  <si>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</si>
  <si>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</si>
  <si>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</si>
  <si>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</si>
  <si>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</si>
  <si>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</si>
  <si>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</si>
  <si>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</si>
  <si>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</si>
  <si>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</si>
  <si>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</si>
  <si>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</si>
  <si>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</si>
  <si>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</si>
  <si>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</si>
  <si>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</si>
  <si>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</si>
  <si>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</si>
  <si>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</si>
  <si>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</si>
  <si>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</si>
  <si>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</si>
  <si>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</si>
  <si>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</si>
  <si>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</si>
  <si>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</si>
  <si>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</si>
  <si>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</si>
  <si>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</si>
  <si>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</si>
  <si>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</si>
  <si>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</si>
  <si>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</si>
  <si>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</si>
  <si>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</si>
  <si>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</si>
  <si>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</si>
  <si>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</si>
  <si>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</si>
  <si>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</si>
  <si>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</si>
  <si>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</si>
  <si>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</si>
  <si>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</si>
  <si>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</si>
  <si>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</si>
  <si>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</si>
  <si>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</si>
  <si>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</si>
  <si>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</si>
  <si>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</si>
  <si>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</si>
  <si>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</si>
  <si>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</si>
  <si>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</si>
  <si>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</si>
  <si>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</si>
  <si>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</si>
  <si>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</si>
  <si>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</si>
  <si>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</si>
  <si>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</si>
  <si>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</si>
  <si>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</si>
  <si>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</si>
  <si>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</si>
  <si>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</si>
  <si>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</si>
  <si>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</si>
  <si>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</si>
  <si>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</si>
  <si>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</si>
  <si>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</si>
  <si>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</si>
  <si>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</si>
  <si>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</si>
  <si>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</si>
  <si>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</si>
  <si>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</si>
  <si>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</si>
  <si>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</si>
  <si>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</si>
  <si>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</si>
  <si>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</si>
  <si>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</si>
  <si>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</si>
  <si>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</si>
  <si>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</si>
  <si>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</si>
  <si>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</si>
  <si>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</si>
  <si>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</si>
  <si>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</si>
  <si>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</si>
  <si>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</si>
  <si>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</si>
  <si>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</si>
  <si>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</si>
  <si>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</si>
  <si>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</si>
  <si>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</si>
  <si>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</si>
  <si>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</si>
  <si>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</si>
  <si>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</si>
  <si>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</si>
  <si>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</si>
  <si>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</si>
  <si>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</si>
  <si>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</si>
  <si>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</si>
  <si>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</si>
  <si>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</si>
  <si>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</si>
  <si>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</si>
  <si>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</si>
  <si>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</si>
  <si>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</si>
  <si>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</si>
  <si>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</si>
  <si>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</si>
  <si>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</si>
  <si>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</si>
  <si>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</si>
  <si>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</si>
  <si>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</si>
  <si>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</si>
  <si>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</si>
  <si>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</si>
  <si>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</si>
  <si>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</si>
  <si>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</si>
  <si>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</si>
  <si>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</si>
  <si>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</si>
  <si>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</si>
  <si>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</si>
  <si>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</si>
  <si>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</si>
  <si>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</si>
  <si>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</si>
  <si>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</si>
  <si>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</si>
  <si>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</si>
  <si>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</si>
  <si>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</si>
  <si>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</si>
  <si>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</si>
  <si>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</si>
  <si>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</si>
  <si>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</si>
  <si>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</si>
  <si>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</si>
  <si>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</si>
  <si>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</si>
  <si>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</si>
  <si>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</si>
  <si>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</si>
  <si>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</si>
  <si>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</si>
  <si>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</si>
  <si>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</si>
  <si>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</si>
  <si>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</si>
  <si>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</si>
  <si>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</si>
  <si>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</si>
  <si>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</si>
  <si>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</si>
  <si>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</si>
  <si>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</si>
  <si>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</si>
  <si>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</si>
  <si>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</si>
  <si>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</si>
  <si>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</si>
  <si>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</si>
  <si>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</si>
  <si>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</si>
  <si>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</si>
  <si>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</si>
  <si>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</si>
  <si>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</si>
  <si>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</si>
  <si>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</si>
  <si>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</si>
  <si>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</si>
  <si>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</si>
  <si>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</si>
  <si>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</si>
  <si>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</si>
  <si>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</si>
  <si>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</si>
  <si>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</si>
  <si>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</si>
  <si>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</si>
  <si>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</si>
  <si>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</si>
  <si>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</si>
  <si>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</si>
  <si>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</si>
  <si>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</si>
  <si>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</si>
  <si>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</si>
  <si>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</si>
  <si>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</si>
  <si>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</si>
  <si>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</si>
  <si>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</si>
  <si>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</si>
  <si>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</si>
  <si>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</si>
  <si>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</si>
  <si>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</si>
  <si>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</si>
  <si>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</si>
  <si>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</si>
  <si>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</si>
  <si>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</si>
  <si>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</si>
  <si>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</si>
  <si>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</si>
  <si>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</si>
  <si>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</si>
  <si>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</si>
  <si>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</si>
  <si>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</si>
  <si>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</si>
  <si>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</si>
  <si>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</si>
  <si>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</si>
  <si>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</si>
  <si>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</si>
  <si>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</si>
  <si>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</si>
  <si>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</si>
  <si>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</si>
  <si>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</si>
  <si>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</si>
  <si>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</si>
  <si>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</si>
  <si>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</si>
  <si>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</si>
  <si>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</si>
  <si>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</si>
  <si>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</si>
  <si>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</si>
  <si>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</si>
  <si>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</si>
  <si>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</si>
  <si>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</si>
  <si>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</si>
  <si>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</si>
  <si>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</si>
  <si>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</si>
  <si>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</si>
  <si>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</si>
  <si>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</si>
  <si>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</si>
  <si>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</si>
  <si>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</si>
  <si>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</si>
  <si>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</si>
  <si>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</si>
  <si>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</si>
  <si>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</si>
  <si>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</si>
  <si>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</si>
  <si>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</si>
  <si>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</si>
  <si>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</si>
  <si>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</si>
  <si>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</si>
  <si>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</si>
  <si>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</si>
  <si>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</si>
  <si>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</si>
  <si>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</si>
  <si>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</si>
  <si>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</si>
  <si>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</si>
  <si>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大会参加の際の申込には全て下記の所属名で申し込んでください。</t>
  </si>
  <si>
    <t>入力略名は所属名一覧シートを参考に入力してください。</t>
  </si>
  <si>
    <t>5000m</t>
  </si>
  <si>
    <t>15.58.31</t>
  </si>
  <si>
    <t>２種目</t>
  </si>
  <si>
    <t>中学 700</t>
  </si>
  <si>
    <t>一般1,200</t>
  </si>
  <si>
    <t>一般1,500</t>
  </si>
  <si>
    <t>高校1,000</t>
  </si>
  <si>
    <t>高校1,300</t>
  </si>
  <si>
    <t>中学1,000</t>
  </si>
  <si>
    <t>未記入は受け付けない 　注：2024年度指定番号</t>
  </si>
  <si>
    <t>（管外選手は所属陸協番号）</t>
  </si>
  <si>
    <t>男女合計金額</t>
  </si>
  <si>
    <t>カテゴリー別参加料（明細欄に記入すること）</t>
  </si>
  <si>
    <t>※このシートを先に入力してください</t>
  </si>
  <si>
    <t>※このシートは送付不要です</t>
  </si>
  <si>
    <t>十勝ＡＣ</t>
  </si>
  <si>
    <t>帯広大空学園</t>
  </si>
  <si>
    <r>
      <t>一般</t>
    </r>
    <r>
      <rPr>
        <sz val="10"/>
        <rFont val="ＭＳ ゴシック"/>
        <family val="3"/>
      </rPr>
      <t>（2023年度 登録団体）</t>
    </r>
  </si>
  <si>
    <t>参加料はカテゴリー別に各チームで入力すること</t>
  </si>
  <si>
    <t>（管内選手でナンバーが未交付の場合は"なし"と記入）</t>
  </si>
  <si>
    <t>ﾁｰﾑ</t>
  </si>
  <si>
    <t>A</t>
  </si>
  <si>
    <t>B</t>
  </si>
  <si>
    <t>十勝　花子</t>
  </si>
  <si>
    <t>ﾄｶﾁ ﾊﾅｺ</t>
  </si>
  <si>
    <t>12.34</t>
  </si>
  <si>
    <t>走幅跳</t>
  </si>
  <si>
    <t>4.12</t>
  </si>
  <si>
    <t>C</t>
  </si>
  <si>
    <t>D</t>
  </si>
  <si>
    <t>E</t>
  </si>
  <si>
    <t>F</t>
  </si>
  <si>
    <t>G</t>
  </si>
  <si>
    <t>H</t>
  </si>
  <si>
    <t>一般2,000</t>
  </si>
  <si>
    <t>高校1,500</t>
  </si>
  <si>
    <t>4×100mR</t>
  </si>
  <si>
    <t>リレー参加の場合A、複数の場合はチームごとにB,C・・・</t>
  </si>
  <si>
    <t>サーキット第２戦</t>
  </si>
  <si>
    <t>記録</t>
  </si>
  <si>
    <t>4×400mR</t>
  </si>
  <si>
    <t>4×400mR</t>
  </si>
  <si>
    <t>ﾘﾚｰの記録は先頭の1人のみ入力</t>
  </si>
  <si>
    <t>　ﾘﾚｰAチームはA、以下B,C・・・</t>
  </si>
  <si>
    <t>中学男子</t>
  </si>
  <si>
    <t>中学女子</t>
  </si>
  <si>
    <t>1年100m</t>
  </si>
  <si>
    <t>2年100m</t>
  </si>
  <si>
    <t>3年100m</t>
  </si>
  <si>
    <t>砲丸投⑤</t>
  </si>
  <si>
    <t>円盤投1.5Kg</t>
  </si>
  <si>
    <t>四種競技</t>
  </si>
  <si>
    <t>砲丸投②</t>
  </si>
  <si>
    <t>円盤投1.0Kg</t>
  </si>
  <si>
    <t>（８）リレー競技</t>
  </si>
  <si>
    <t>参加の場合は参加する選手すべての行にチーム名を入力すること。チーム名はA、B、C　…　４名以上入していないと認識されません</t>
  </si>
  <si>
    <t>28.363.5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</si>
</sst>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  <font>
      <b/>
      <sz val="11"/>
      <name val="ＭＳ ゴシック"/>
      <family val="3"/>
    </font>
    <font>
      <sz val="16"/>
      <color indexed="9"/>
      <name val="ＭＳ 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Ｐゴシック"/>
      <family val="3"/>
    </font>
    <font>
      <sz val="10"/>
      <color rgb="FFFF0000"/>
      <name val="ＭＳ ゴシック"/>
      <family val="3"/>
    </font>
    <font>
      <sz val="10"/>
      <color theme="0"/>
      <name val="ＭＳ Ｐゴシック"/>
      <family val="3"/>
    </font>
    <font>
      <sz val="16"/>
      <color theme="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 style="thin"/>
    </border>
    <border diagonalUp="1">
      <left style="thin"/>
      <right style="hair"/>
      <top style="medium"/>
      <bottom style="hair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1" fillId="0" borderId="3" applyNumberFormat="0" applyFill="0" applyAlignment="0" applyProtection="0"/>
    <xf numFmtId="0" fontId="38" fillId="26" borderId="0" applyNumberFormat="0" applyBorder="0" applyAlignment="0" applyProtection="0"/>
    <xf numFmtId="0" fontId="72" fillId="27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7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28" borderId="4" applyNumberFormat="0" applyAlignment="0" applyProtection="0"/>
    <xf numFmtId="0" fontId="78" fillId="29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left"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3" fillId="33" borderId="24" xfId="0" applyFont="1" applyFill="1" applyBorder="1" applyAlignment="1">
      <alignment vertical="center"/>
    </xf>
    <xf numFmtId="187" fontId="33" fillId="33" borderId="25" xfId="49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26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27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Border="1" applyAlignment="1" applyProtection="1">
      <alignment horizontal="right" vertical="center" indent="1"/>
      <protection hidden="1" locked="0"/>
    </xf>
    <xf numFmtId="0" fontId="24" fillId="0" borderId="27" xfId="0" applyFont="1" applyBorder="1" applyAlignment="1" applyProtection="1">
      <alignment horizontal="right" vertical="center" indent="1"/>
      <protection hidden="1" locked="0"/>
    </xf>
    <xf numFmtId="0" fontId="34" fillId="0" borderId="0" xfId="0" applyFont="1" applyBorder="1" applyAlignment="1">
      <alignment horizontal="right" vertical="center"/>
    </xf>
    <xf numFmtId="0" fontId="32" fillId="4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1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 shrinkToFit="1"/>
      <protection locked="0"/>
    </xf>
    <xf numFmtId="0" fontId="24" fillId="0" borderId="28" xfId="0" applyFont="1" applyBorder="1" applyAlignment="1" applyProtection="1">
      <alignment horizontal="right" vertical="center" indent="1"/>
      <protection locked="0"/>
    </xf>
    <xf numFmtId="0" fontId="24" fillId="0" borderId="26" xfId="0" applyFont="1" applyBorder="1" applyAlignment="1" applyProtection="1">
      <alignment horizontal="right" vertical="center" indent="1" shrinkToFit="1"/>
      <protection locked="0"/>
    </xf>
    <xf numFmtId="0" fontId="24" fillId="0" borderId="26" xfId="0" applyFont="1" applyBorder="1" applyAlignment="1" applyProtection="1">
      <alignment horizontal="right" vertical="center" indent="1"/>
      <protection locked="0"/>
    </xf>
    <xf numFmtId="0" fontId="41" fillId="0" borderId="0" xfId="0" applyFont="1" applyAlignment="1">
      <alignment vertical="center"/>
    </xf>
    <xf numFmtId="0" fontId="42" fillId="32" borderId="10" xfId="0" applyFont="1" applyFill="1" applyBorder="1" applyAlignment="1">
      <alignment horizontal="center" vertical="center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left" vertical="center" indent="1"/>
    </xf>
    <xf numFmtId="0" fontId="4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1" borderId="10" xfId="0" applyFont="1" applyFill="1" applyBorder="1" applyAlignment="1" applyProtection="1">
      <alignment vertical="center"/>
      <protection hidden="1" locked="0"/>
    </xf>
    <xf numFmtId="0" fontId="33" fillId="33" borderId="3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38" fontId="33" fillId="31" borderId="25" xfId="49" applyFont="1" applyFill="1" applyBorder="1" applyAlignment="1" applyProtection="1">
      <alignment horizontal="center" vertical="center"/>
      <protection locked="0"/>
    </xf>
    <xf numFmtId="0" fontId="33" fillId="33" borderId="25" xfId="0" applyFont="1" applyFill="1" applyBorder="1" applyAlignment="1">
      <alignment vertical="center"/>
    </xf>
    <xf numFmtId="0" fontId="33" fillId="33" borderId="16" xfId="0" applyFont="1" applyFill="1" applyBorder="1" applyAlignment="1">
      <alignment horizontal="center" vertical="center"/>
    </xf>
    <xf numFmtId="176" fontId="33" fillId="33" borderId="32" xfId="0" applyNumberFormat="1" applyFont="1" applyFill="1" applyBorder="1" applyAlignment="1">
      <alignment vertical="center"/>
    </xf>
    <xf numFmtId="0" fontId="33" fillId="33" borderId="32" xfId="0" applyFont="1" applyFill="1" applyBorder="1" applyAlignment="1">
      <alignment horizontal="center" vertical="center"/>
    </xf>
    <xf numFmtId="38" fontId="33" fillId="31" borderId="32" xfId="49" applyFont="1" applyFill="1" applyBorder="1" applyAlignment="1" applyProtection="1">
      <alignment horizontal="center" vertical="center"/>
      <protection locked="0"/>
    </xf>
    <xf numFmtId="0" fontId="33" fillId="33" borderId="32" xfId="0" applyFont="1" applyFill="1" applyBorder="1" applyAlignment="1">
      <alignment vertical="center"/>
    </xf>
    <xf numFmtId="187" fontId="33" fillId="33" borderId="32" xfId="49" applyNumberFormat="1" applyFont="1" applyFill="1" applyBorder="1" applyAlignment="1">
      <alignment horizontal="right" vertical="center"/>
    </xf>
    <xf numFmtId="0" fontId="33" fillId="33" borderId="33" xfId="0" applyFont="1" applyFill="1" applyBorder="1" applyAlignment="1">
      <alignment vertical="center"/>
    </xf>
    <xf numFmtId="0" fontId="33" fillId="35" borderId="16" xfId="0" applyFont="1" applyFill="1" applyBorder="1" applyAlignment="1">
      <alignment horizontal="center" vertical="center"/>
    </xf>
    <xf numFmtId="176" fontId="33" fillId="35" borderId="32" xfId="0" applyNumberFormat="1" applyFont="1" applyFill="1" applyBorder="1" applyAlignment="1">
      <alignment vertical="center"/>
    </xf>
    <xf numFmtId="0" fontId="33" fillId="35" borderId="32" xfId="0" applyFont="1" applyFill="1" applyBorder="1" applyAlignment="1">
      <alignment horizontal="center" vertical="center"/>
    </xf>
    <xf numFmtId="0" fontId="33" fillId="35" borderId="32" xfId="0" applyFont="1" applyFill="1" applyBorder="1" applyAlignment="1">
      <alignment vertical="center"/>
    </xf>
    <xf numFmtId="187" fontId="33" fillId="35" borderId="32" xfId="49" applyNumberFormat="1" applyFont="1" applyFill="1" applyBorder="1" applyAlignment="1">
      <alignment horizontal="right" vertical="center"/>
    </xf>
    <xf numFmtId="0" fontId="33" fillId="35" borderId="33" xfId="0" applyFont="1" applyFill="1" applyBorder="1" applyAlignment="1">
      <alignment vertical="center"/>
    </xf>
    <xf numFmtId="0" fontId="33" fillId="35" borderId="25" xfId="0" applyFont="1" applyFill="1" applyBorder="1" applyAlignment="1">
      <alignment vertical="center"/>
    </xf>
    <xf numFmtId="187" fontId="33" fillId="35" borderId="25" xfId="49" applyNumberFormat="1" applyFont="1" applyFill="1" applyBorder="1" applyAlignment="1">
      <alignment horizontal="right" vertical="center"/>
    </xf>
    <xf numFmtId="0" fontId="33" fillId="35" borderId="24" xfId="0" applyFont="1" applyFill="1" applyBorder="1" applyAlignment="1">
      <alignment vertical="center"/>
    </xf>
    <xf numFmtId="0" fontId="33" fillId="35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3" fillId="35" borderId="10" xfId="0" applyFont="1" applyFill="1" applyBorder="1" applyAlignment="1" applyProtection="1">
      <alignment horizontal="center" vertical="center"/>
      <protection hidden="1"/>
    </xf>
    <xf numFmtId="0" fontId="23" fillId="35" borderId="10" xfId="0" applyFont="1" applyFill="1" applyBorder="1" applyAlignment="1" applyProtection="1">
      <alignment horizontal="center" vertical="center" shrinkToFit="1"/>
      <protection hidden="1"/>
    </xf>
    <xf numFmtId="0" fontId="32" fillId="35" borderId="10" xfId="0" applyFont="1" applyFill="1" applyBorder="1" applyAlignment="1" applyProtection="1">
      <alignment horizontal="center" vertical="center"/>
      <protection hidden="1"/>
    </xf>
    <xf numFmtId="187" fontId="79" fillId="27" borderId="10" xfId="49" applyNumberFormat="1" applyFont="1" applyFill="1" applyBorder="1" applyAlignment="1" applyProtection="1">
      <alignment vertical="center"/>
      <protection hidden="1"/>
    </xf>
    <xf numFmtId="0" fontId="79" fillId="27" borderId="10" xfId="0" applyFont="1" applyFill="1" applyBorder="1" applyAlignment="1" applyProtection="1">
      <alignment vertical="center"/>
      <protection hidden="1"/>
    </xf>
    <xf numFmtId="0" fontId="79" fillId="27" borderId="10" xfId="0" applyFont="1" applyFill="1" applyBorder="1" applyAlignment="1" applyProtection="1">
      <alignment horizontal="center" vertical="center"/>
      <protection hidden="1"/>
    </xf>
    <xf numFmtId="49" fontId="79" fillId="27" borderId="10" xfId="0" applyNumberFormat="1" applyFont="1" applyFill="1" applyBorder="1" applyAlignment="1" applyProtection="1">
      <alignment horizontal="right" vertical="center"/>
      <protection hidden="1"/>
    </xf>
    <xf numFmtId="0" fontId="80" fillId="0" borderId="10" xfId="0" applyFont="1" applyFill="1" applyBorder="1" applyAlignment="1" applyProtection="1">
      <alignment vertical="center"/>
      <protection locked="0"/>
    </xf>
    <xf numFmtId="0" fontId="80" fillId="31" borderId="10" xfId="0" applyFont="1" applyFill="1" applyBorder="1" applyAlignment="1" applyProtection="1">
      <alignment vertical="center"/>
      <protection hidden="1" locked="0"/>
    </xf>
    <xf numFmtId="0" fontId="80" fillId="0" borderId="10" xfId="0" applyFont="1" applyFill="1" applyBorder="1" applyAlignment="1" applyProtection="1">
      <alignment horizontal="center" vertical="center"/>
      <protection locked="0"/>
    </xf>
    <xf numFmtId="0" fontId="79" fillId="0" borderId="10" xfId="0" applyFont="1" applyFill="1" applyBorder="1" applyAlignment="1" applyProtection="1">
      <alignment vertical="center"/>
      <protection locked="0"/>
    </xf>
    <xf numFmtId="186" fontId="80" fillId="0" borderId="10" xfId="0" applyNumberFormat="1" applyFont="1" applyFill="1" applyBorder="1" applyAlignment="1" applyProtection="1">
      <alignment horizontal="right" vertical="center"/>
      <protection locked="0"/>
    </xf>
    <xf numFmtId="49" fontId="80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176" fontId="79" fillId="32" borderId="10" xfId="0" applyNumberFormat="1" applyFont="1" applyFill="1" applyBorder="1" applyAlignment="1">
      <alignment vertical="center"/>
    </xf>
    <xf numFmtId="0" fontId="81" fillId="0" borderId="0" xfId="0" applyFont="1" applyAlignment="1">
      <alignment horizontal="left" vertical="center" indent="1"/>
    </xf>
    <xf numFmtId="0" fontId="82" fillId="0" borderId="0" xfId="0" applyFont="1" applyAlignment="1" applyProtection="1">
      <alignment horizontal="left" vertical="center"/>
      <protection hidden="1"/>
    </xf>
    <xf numFmtId="176" fontId="33" fillId="33" borderId="38" xfId="0" applyNumberFormat="1" applyFont="1" applyFill="1" applyBorder="1" applyAlignment="1">
      <alignment vertical="center"/>
    </xf>
    <xf numFmtId="0" fontId="33" fillId="33" borderId="22" xfId="0" applyFont="1" applyFill="1" applyBorder="1" applyAlignment="1">
      <alignment horizontal="center" vertical="center"/>
    </xf>
    <xf numFmtId="176" fontId="33" fillId="33" borderId="12" xfId="0" applyNumberFormat="1" applyFont="1" applyFill="1" applyBorder="1" applyAlignment="1">
      <alignment vertical="center"/>
    </xf>
    <xf numFmtId="0" fontId="33" fillId="33" borderId="39" xfId="0" applyFont="1" applyFill="1" applyBorder="1" applyAlignment="1">
      <alignment horizontal="center" vertical="center"/>
    </xf>
    <xf numFmtId="38" fontId="33" fillId="31" borderId="39" xfId="49" applyFont="1" applyFill="1" applyBorder="1" applyAlignment="1" applyProtection="1">
      <alignment horizontal="center" vertical="center"/>
      <protection locked="0"/>
    </xf>
    <xf numFmtId="0" fontId="33" fillId="33" borderId="39" xfId="0" applyFont="1" applyFill="1" applyBorder="1" applyAlignment="1">
      <alignment vertical="center"/>
    </xf>
    <xf numFmtId="187" fontId="33" fillId="33" borderId="39" xfId="49" applyNumberFormat="1" applyFont="1" applyFill="1" applyBorder="1" applyAlignment="1">
      <alignment horizontal="right" vertical="center"/>
    </xf>
    <xf numFmtId="0" fontId="33" fillId="33" borderId="40" xfId="0" applyFont="1" applyFill="1" applyBorder="1" applyAlignment="1">
      <alignment vertical="center"/>
    </xf>
    <xf numFmtId="187" fontId="33" fillId="33" borderId="41" xfId="49" applyNumberFormat="1" applyFont="1" applyFill="1" applyBorder="1" applyAlignment="1">
      <alignment horizontal="right" vertical="center"/>
    </xf>
    <xf numFmtId="176" fontId="33" fillId="35" borderId="38" xfId="0" applyNumberFormat="1" applyFont="1" applyFill="1" applyBorder="1" applyAlignment="1">
      <alignment vertical="center"/>
    </xf>
    <xf numFmtId="0" fontId="33" fillId="35" borderId="22" xfId="0" applyFont="1" applyFill="1" applyBorder="1" applyAlignment="1">
      <alignment horizontal="center" vertical="center"/>
    </xf>
    <xf numFmtId="176" fontId="33" fillId="35" borderId="12" xfId="0" applyNumberFormat="1" applyFont="1" applyFill="1" applyBorder="1" applyAlignment="1">
      <alignment vertical="center"/>
    </xf>
    <xf numFmtId="0" fontId="33" fillId="35" borderId="39" xfId="0" applyFont="1" applyFill="1" applyBorder="1" applyAlignment="1">
      <alignment horizontal="center" vertical="center"/>
    </xf>
    <xf numFmtId="0" fontId="33" fillId="35" borderId="39" xfId="0" applyFont="1" applyFill="1" applyBorder="1" applyAlignment="1">
      <alignment vertical="center"/>
    </xf>
    <xf numFmtId="187" fontId="33" fillId="35" borderId="39" xfId="49" applyNumberFormat="1" applyFont="1" applyFill="1" applyBorder="1" applyAlignment="1">
      <alignment horizontal="right" vertical="center"/>
    </xf>
    <xf numFmtId="0" fontId="33" fillId="35" borderId="4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2" xfId="0" applyFont="1" applyBorder="1" applyAlignment="1">
      <alignment vertical="center"/>
    </xf>
    <xf numFmtId="0" fontId="24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left" vertical="center" indent="1"/>
      <protection locked="0"/>
    </xf>
    <xf numFmtId="0" fontId="84" fillId="0" borderId="0" xfId="0" applyFont="1" applyFill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80" fillId="0" borderId="0" xfId="0" applyFont="1" applyAlignment="1">
      <alignment vertical="center"/>
    </xf>
    <xf numFmtId="187" fontId="45" fillId="0" borderId="0" xfId="49" applyNumberFormat="1" applyFont="1" applyBorder="1" applyAlignment="1">
      <alignment vertical="center"/>
    </xf>
    <xf numFmtId="0" fontId="32" fillId="34" borderId="12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48" fillId="34" borderId="39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32" fillId="36" borderId="47" xfId="0" applyFont="1" applyFill="1" applyBorder="1" applyAlignment="1">
      <alignment horizontal="center" vertical="center"/>
    </xf>
    <xf numFmtId="0" fontId="48" fillId="36" borderId="48" xfId="0" applyFont="1" applyFill="1" applyBorder="1" applyAlignment="1">
      <alignment horizontal="center" vertical="center"/>
    </xf>
    <xf numFmtId="0" fontId="4" fillId="36" borderId="49" xfId="0" applyFont="1" applyFill="1" applyBorder="1" applyAlignment="1" applyProtection="1">
      <alignment horizontal="center" vertical="center"/>
      <protection locked="0"/>
    </xf>
    <xf numFmtId="0" fontId="49" fillId="36" borderId="48" xfId="0" applyFont="1" applyFill="1" applyBorder="1" applyAlignment="1" applyProtection="1">
      <alignment horizontal="center" vertical="center"/>
      <protection locked="0"/>
    </xf>
    <xf numFmtId="0" fontId="80" fillId="37" borderId="12" xfId="0" applyFont="1" applyFill="1" applyBorder="1" applyAlignment="1">
      <alignment horizontal="center" vertical="center"/>
    </xf>
    <xf numFmtId="0" fontId="80" fillId="37" borderId="45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37" borderId="45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31" borderId="0" xfId="0" applyFont="1" applyFill="1" applyBorder="1" applyAlignment="1">
      <alignment horizontal="left" vertical="top" wrapText="1"/>
    </xf>
    <xf numFmtId="0" fontId="25" fillId="0" borderId="56" xfId="0" applyFont="1" applyBorder="1" applyAlignment="1">
      <alignment horizontal="left" vertical="center" wrapText="1" indent="2"/>
    </xf>
    <xf numFmtId="0" fontId="25" fillId="0" borderId="57" xfId="0" applyFont="1" applyBorder="1" applyAlignment="1">
      <alignment horizontal="left" vertical="center" wrapText="1" indent="2"/>
    </xf>
    <xf numFmtId="0" fontId="25" fillId="0" borderId="58" xfId="0" applyFont="1" applyBorder="1" applyAlignment="1">
      <alignment horizontal="left" vertical="center" wrapText="1" indent="2"/>
    </xf>
    <xf numFmtId="0" fontId="25" fillId="0" borderId="59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0" xfId="0" applyFont="1" applyBorder="1" applyAlignment="1">
      <alignment horizontal="left" vertical="center" wrapText="1" indent="2"/>
    </xf>
    <xf numFmtId="0" fontId="25" fillId="0" borderId="31" xfId="0" applyFont="1" applyBorder="1" applyAlignment="1">
      <alignment horizontal="left" vertical="center" wrapText="1" indent="2"/>
    </xf>
    <xf numFmtId="0" fontId="25" fillId="0" borderId="25" xfId="0" applyFont="1" applyBorder="1" applyAlignment="1">
      <alignment horizontal="left" vertical="center" wrapText="1" indent="2"/>
    </xf>
    <xf numFmtId="0" fontId="25" fillId="0" borderId="24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3" fillId="38" borderId="61" xfId="0" applyFont="1" applyFill="1" applyBorder="1" applyAlignment="1">
      <alignment horizontal="center" vertical="center"/>
    </xf>
    <xf numFmtId="0" fontId="23" fillId="38" borderId="62" xfId="0" applyFont="1" applyFill="1" applyBorder="1" applyAlignment="1">
      <alignment horizontal="center" vertical="center"/>
    </xf>
    <xf numFmtId="0" fontId="23" fillId="38" borderId="63" xfId="0" applyFont="1" applyFill="1" applyBorder="1" applyAlignment="1">
      <alignment horizontal="center" vertical="center"/>
    </xf>
    <xf numFmtId="0" fontId="23" fillId="38" borderId="3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12" xfId="0" applyFont="1" applyFill="1" applyBorder="1" applyAlignment="1" applyProtection="1">
      <alignment horizontal="left" vertical="center" indent="1"/>
      <protection locked="0"/>
    </xf>
    <xf numFmtId="0" fontId="36" fillId="0" borderId="64" xfId="0" applyFont="1" applyFill="1" applyBorder="1" applyAlignment="1" applyProtection="1">
      <alignment horizontal="left" vertical="center" indent="1"/>
      <protection locked="0"/>
    </xf>
    <xf numFmtId="0" fontId="2" fillId="34" borderId="12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85" fillId="39" borderId="0" xfId="0" applyFont="1" applyFill="1" applyAlignment="1" applyProtection="1">
      <alignment horizontal="center" vertical="center"/>
      <protection hidden="1"/>
    </xf>
    <xf numFmtId="0" fontId="33" fillId="33" borderId="3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187" fontId="45" fillId="0" borderId="12" xfId="49" applyNumberFormat="1" applyFont="1" applyBorder="1" applyAlignment="1">
      <alignment vertical="center"/>
    </xf>
    <xf numFmtId="187" fontId="45" fillId="0" borderId="39" xfId="49" applyNumberFormat="1" applyFont="1" applyBorder="1" applyAlignment="1">
      <alignment vertical="center"/>
    </xf>
    <xf numFmtId="187" fontId="45" fillId="0" borderId="64" xfId="49" applyNumberFormat="1" applyFont="1" applyBorder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33" fillId="35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37" fillId="0" borderId="0" xfId="0" applyFont="1" applyBorder="1" applyAlignment="1" applyProtection="1">
      <alignment horizontal="center" vertical="top"/>
      <protection hidden="1"/>
    </xf>
    <xf numFmtId="0" fontId="24" fillId="3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35" borderId="10" xfId="0" applyFont="1" applyFill="1" applyBorder="1" applyAlignment="1">
      <alignment horizontal="center" vertical="center"/>
    </xf>
    <xf numFmtId="0" fontId="83" fillId="0" borderId="23" xfId="0" applyFont="1" applyBorder="1" applyAlignment="1">
      <alignment horizontal="right" vertical="center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46" fillId="40" borderId="0" xfId="0" applyFont="1" applyFill="1" applyAlignment="1" applyProtection="1">
      <alignment horizontal="center" vertical="center"/>
      <protection hidden="1"/>
    </xf>
    <xf numFmtId="0" fontId="2" fillId="8" borderId="10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left" indent="1"/>
      <protection hidden="1"/>
    </xf>
    <xf numFmtId="0" fontId="12" fillId="0" borderId="65" xfId="0" applyFont="1" applyFill="1" applyBorder="1" applyAlignment="1" applyProtection="1">
      <alignment horizontal="center" vertical="center"/>
      <protection hidden="1"/>
    </xf>
    <xf numFmtId="0" fontId="12" fillId="0" borderId="66" xfId="0" applyFont="1" applyFill="1" applyBorder="1" applyAlignment="1" applyProtection="1">
      <alignment horizontal="center" vertical="center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80" fillId="0" borderId="4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7</xdr:row>
      <xdr:rowOff>0</xdr:rowOff>
    </xdr:from>
    <xdr:to>
      <xdr:col>7</xdr:col>
      <xdr:colOff>304800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10150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7</xdr:row>
      <xdr:rowOff>0</xdr:rowOff>
    </xdr:from>
    <xdr:to>
      <xdr:col>28</xdr:col>
      <xdr:colOff>304800</xdr:colOff>
      <xdr:row>8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1336357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7</xdr:row>
      <xdr:rowOff>0</xdr:rowOff>
    </xdr:from>
    <xdr:to>
      <xdr:col>28</xdr:col>
      <xdr:colOff>304800</xdr:colOff>
      <xdr:row>8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1336357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78"/>
  <sheetViews>
    <sheetView showGridLines="0" zoomScale="80" zoomScaleNormal="80" zoomScaleSheetLayoutView="80" zoomScalePageLayoutView="0" workbookViewId="0" topLeftCell="A1">
      <selection activeCell="G93" sqref="G93:H93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4.25390625" style="4" customWidth="1"/>
    <col min="13" max="13" width="6.875" style="4" customWidth="1"/>
    <col min="14" max="14" width="4.25390625" style="4" customWidth="1"/>
    <col min="15" max="15" width="7.75390625" style="4" customWidth="1"/>
    <col min="16" max="16384" width="6.125" style="4" customWidth="1"/>
  </cols>
  <sheetData>
    <row r="1" spans="2:17" ht="27" customHeight="1">
      <c r="B1" s="249" t="s">
        <v>329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ht="12" customHeight="1" thickBot="1"/>
    <row r="3" spans="2:17" ht="7.5" customHeight="1">
      <c r="B3" s="240" t="s">
        <v>330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2"/>
    </row>
    <row r="4" spans="2:17" ht="18.7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5"/>
    </row>
    <row r="5" spans="2:17" ht="18.75" customHeight="1"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5"/>
    </row>
    <row r="6" spans="2:17" ht="8.25" customHeight="1" thickBot="1"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39" t="s">
        <v>238</v>
      </c>
      <c r="C9" s="239"/>
      <c r="D9" s="239"/>
      <c r="E9" s="239"/>
      <c r="F9" s="239"/>
      <c r="G9" s="239"/>
      <c r="H9" s="239"/>
      <c r="I9" s="239"/>
      <c r="J9" s="239"/>
      <c r="K9" s="239"/>
    </row>
    <row r="10" spans="2:11" ht="11.2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238" t="s">
        <v>228</v>
      </c>
      <c r="C11" s="238"/>
      <c r="D11" s="64"/>
      <c r="E11" s="64"/>
      <c r="F11" s="64"/>
      <c r="G11" s="64"/>
      <c r="H11" s="64"/>
      <c r="I11" s="64"/>
      <c r="J11" s="64"/>
      <c r="K11" s="64"/>
      <c r="L11" s="60"/>
      <c r="M11" s="60"/>
      <c r="N11" s="60"/>
      <c r="O11" s="60"/>
      <c r="P11" s="60"/>
      <c r="Q11" s="60"/>
      <c r="R11" s="60"/>
      <c r="S11" s="60"/>
    </row>
    <row r="12" spans="2:19" ht="15.75" customHeight="1">
      <c r="B12" s="61" t="s">
        <v>229</v>
      </c>
      <c r="C12" s="61"/>
      <c r="D12" s="61"/>
      <c r="E12" s="61"/>
      <c r="F12" s="61"/>
      <c r="G12" s="61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2:19" ht="15.75" customHeight="1">
      <c r="B13" s="61" t="s">
        <v>298</v>
      </c>
      <c r="C13" s="61"/>
      <c r="D13" s="61"/>
      <c r="E13" s="61"/>
      <c r="F13" s="61"/>
      <c r="G13" s="61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2:19" ht="15.75" customHeight="1">
      <c r="B14" s="61" t="s">
        <v>230</v>
      </c>
      <c r="C14" s="61"/>
      <c r="D14" s="61"/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2:19" ht="15.75" customHeight="1">
      <c r="B15" s="61" t="s">
        <v>360</v>
      </c>
      <c r="C15" s="61"/>
      <c r="D15" s="61"/>
      <c r="E15" s="61"/>
      <c r="F15" s="61"/>
      <c r="G15" s="6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2:19" ht="15.75" customHeight="1">
      <c r="B16" s="61" t="s">
        <v>361</v>
      </c>
      <c r="C16" s="61"/>
      <c r="D16" s="61"/>
      <c r="E16" s="61"/>
      <c r="F16" s="61"/>
      <c r="G16" s="61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2:19" ht="15.75" customHeight="1">
      <c r="B17" s="61" t="s">
        <v>236</v>
      </c>
      <c r="C17" s="61"/>
      <c r="D17" s="61"/>
      <c r="E17" s="61"/>
      <c r="F17" s="61"/>
      <c r="G17" s="61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2:19" ht="15.75" customHeight="1">
      <c r="B18" s="65" t="s">
        <v>237</v>
      </c>
      <c r="C18" s="61"/>
      <c r="D18" s="61"/>
      <c r="E18" s="61"/>
      <c r="F18" s="61"/>
      <c r="G18" s="61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2:19" ht="13.5">
      <c r="B19" s="65"/>
      <c r="C19" s="61"/>
      <c r="D19" s="61"/>
      <c r="E19" s="61"/>
      <c r="F19" s="61"/>
      <c r="G19" s="61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231</v>
      </c>
      <c r="C21" s="12"/>
      <c r="D21" s="12"/>
      <c r="E21" s="12"/>
      <c r="F21" s="12"/>
      <c r="G21" s="12"/>
    </row>
    <row r="22" ht="12" thickBot="1">
      <c r="K22" s="216" t="s">
        <v>557</v>
      </c>
    </row>
    <row r="23" spans="2:15" ht="12.75" customHeight="1">
      <c r="B23" s="24" t="s">
        <v>197</v>
      </c>
      <c r="C23" s="24" t="s">
        <v>331</v>
      </c>
      <c r="D23" s="24" t="s">
        <v>198</v>
      </c>
      <c r="E23" s="33" t="s">
        <v>300</v>
      </c>
      <c r="F23" s="34" t="s">
        <v>310</v>
      </c>
      <c r="G23" s="35" t="s">
        <v>199</v>
      </c>
      <c r="H23" s="45" t="s">
        <v>227</v>
      </c>
      <c r="I23" s="26" t="s">
        <v>313</v>
      </c>
      <c r="J23" s="57" t="s">
        <v>227</v>
      </c>
      <c r="K23" s="27" t="s">
        <v>313</v>
      </c>
      <c r="L23" s="250" t="s">
        <v>305</v>
      </c>
      <c r="M23" s="251"/>
      <c r="N23" s="252" t="s">
        <v>311</v>
      </c>
      <c r="O23" s="253"/>
    </row>
    <row r="24" spans="2:15" ht="12.75" customHeight="1">
      <c r="B24" s="28" t="s">
        <v>224</v>
      </c>
      <c r="C24" s="29"/>
      <c r="D24" s="29" t="s">
        <v>295</v>
      </c>
      <c r="E24" s="29" t="s">
        <v>301</v>
      </c>
      <c r="F24" s="29" t="s">
        <v>344</v>
      </c>
      <c r="G24" s="30">
        <v>3</v>
      </c>
      <c r="H24" s="31" t="s">
        <v>225</v>
      </c>
      <c r="I24" s="32" t="s">
        <v>226</v>
      </c>
      <c r="J24" s="31" t="s">
        <v>307</v>
      </c>
      <c r="K24" s="32" t="s">
        <v>315</v>
      </c>
      <c r="L24" s="233" t="s">
        <v>541</v>
      </c>
      <c r="M24" s="235">
        <v>42.35</v>
      </c>
      <c r="N24" s="237"/>
      <c r="O24" s="234" t="s">
        <v>576</v>
      </c>
    </row>
    <row r="25" spans="2:15" ht="12.75" customHeight="1">
      <c r="B25" s="28" t="s">
        <v>224</v>
      </c>
      <c r="C25" s="112" t="s">
        <v>363</v>
      </c>
      <c r="D25" s="29" t="s">
        <v>296</v>
      </c>
      <c r="E25" s="29" t="s">
        <v>301</v>
      </c>
      <c r="F25" s="29" t="s">
        <v>345</v>
      </c>
      <c r="G25" s="30">
        <v>3</v>
      </c>
      <c r="H25" s="31" t="s">
        <v>299</v>
      </c>
      <c r="I25" s="32" t="s">
        <v>362</v>
      </c>
      <c r="J25" s="31"/>
      <c r="K25" s="32"/>
      <c r="L25" s="68"/>
      <c r="M25" s="236"/>
      <c r="N25" s="237" t="s">
        <v>542</v>
      </c>
      <c r="O25" s="232"/>
    </row>
    <row r="27" ht="6.75" customHeight="1"/>
    <row r="28" spans="2:9" ht="18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0" customFormat="1" ht="13.5">
      <c r="B31" s="17" t="s">
        <v>312</v>
      </c>
      <c r="C31" s="58"/>
      <c r="D31" s="58"/>
      <c r="E31" s="58"/>
      <c r="F31" s="58"/>
      <c r="G31" s="58"/>
      <c r="H31" s="59"/>
      <c r="I31" s="59"/>
      <c r="J31" s="59"/>
      <c r="K31" s="59"/>
    </row>
    <row r="32" spans="2:11" s="60" customFormat="1" ht="13.5">
      <c r="B32" s="58"/>
      <c r="C32" s="58"/>
      <c r="D32" s="58"/>
      <c r="E32" s="58"/>
      <c r="F32" s="58"/>
      <c r="G32" s="58"/>
      <c r="H32" s="61"/>
      <c r="I32" s="61"/>
      <c r="J32" s="61"/>
      <c r="K32" s="61"/>
    </row>
    <row r="33" spans="2:11" s="60" customFormat="1" ht="15.75" customHeight="1">
      <c r="B33" s="58" t="s">
        <v>316</v>
      </c>
      <c r="C33" s="58"/>
      <c r="D33" s="58"/>
      <c r="E33" s="58"/>
      <c r="F33" s="58"/>
      <c r="G33" s="58"/>
      <c r="H33" s="61"/>
      <c r="I33" s="61"/>
      <c r="J33" s="61"/>
      <c r="K33" s="61"/>
    </row>
    <row r="34" spans="2:11" s="60" customFormat="1" ht="15.75" customHeight="1">
      <c r="B34" s="61" t="s">
        <v>333</v>
      </c>
      <c r="C34" s="58"/>
      <c r="D34" s="58"/>
      <c r="E34" s="58"/>
      <c r="F34" s="58"/>
      <c r="G34" s="58"/>
      <c r="H34" s="61"/>
      <c r="I34" s="61"/>
      <c r="J34" s="61"/>
      <c r="K34" s="61"/>
    </row>
    <row r="35" spans="2:11" s="60" customFormat="1" ht="13.5">
      <c r="B35" s="61"/>
      <c r="C35" s="58"/>
      <c r="D35" s="58"/>
      <c r="E35" s="58"/>
      <c r="F35" s="58"/>
      <c r="G35" s="58"/>
      <c r="H35" s="61"/>
      <c r="I35" s="61"/>
      <c r="J35" s="61"/>
      <c r="K35" s="61"/>
    </row>
    <row r="36" spans="2:11" s="60" customFormat="1" ht="13.5">
      <c r="B36" s="61"/>
      <c r="C36" s="58"/>
      <c r="D36" s="58"/>
      <c r="E36" s="58"/>
      <c r="F36" s="58"/>
      <c r="G36" s="58"/>
      <c r="H36" s="61"/>
      <c r="I36" s="61"/>
      <c r="J36" s="61"/>
      <c r="K36" s="61"/>
    </row>
    <row r="37" spans="2:11" s="60" customFormat="1" ht="13.5">
      <c r="B37" s="17" t="s">
        <v>349</v>
      </c>
      <c r="C37" s="58"/>
      <c r="D37" s="58"/>
      <c r="E37" s="58"/>
      <c r="F37" s="58"/>
      <c r="G37" s="58"/>
      <c r="H37" s="61"/>
      <c r="I37" s="61"/>
      <c r="J37" s="61"/>
      <c r="K37" s="61"/>
    </row>
    <row r="38" spans="3:11" s="60" customFormat="1" ht="13.5">
      <c r="C38" s="58"/>
      <c r="D38" s="58"/>
      <c r="E38" s="58"/>
      <c r="F38" s="58"/>
      <c r="G38" s="58"/>
      <c r="H38" s="61"/>
      <c r="I38" s="61"/>
      <c r="J38" s="61"/>
      <c r="K38" s="61"/>
    </row>
    <row r="39" spans="2:11" s="60" customFormat="1" ht="16.5" customHeight="1">
      <c r="B39" s="109" t="s">
        <v>351</v>
      </c>
      <c r="C39" s="58"/>
      <c r="D39" s="58"/>
      <c r="E39" s="58"/>
      <c r="F39" s="58"/>
      <c r="G39" s="58"/>
      <c r="H39" s="61"/>
      <c r="I39" s="61"/>
      <c r="J39" s="61"/>
      <c r="K39" s="61"/>
    </row>
    <row r="40" spans="2:11" s="60" customFormat="1" ht="16.5" customHeight="1">
      <c r="B40" s="58" t="s">
        <v>350</v>
      </c>
      <c r="C40" s="58"/>
      <c r="D40" s="58"/>
      <c r="E40" s="58"/>
      <c r="F40" s="58"/>
      <c r="G40" s="58"/>
      <c r="H40" s="61"/>
      <c r="I40" s="61"/>
      <c r="J40" s="61"/>
      <c r="K40" s="61"/>
    </row>
    <row r="41" spans="2:11" s="60" customFormat="1" ht="13.5">
      <c r="B41" s="58"/>
      <c r="C41" s="58"/>
      <c r="D41" s="58"/>
      <c r="E41" s="58"/>
      <c r="F41" s="58"/>
      <c r="G41" s="58"/>
      <c r="H41" s="61"/>
      <c r="I41" s="61"/>
      <c r="J41" s="61"/>
      <c r="K41" s="61"/>
    </row>
    <row r="42" spans="2:11" s="60" customFormat="1" ht="15.75" customHeight="1">
      <c r="B42" s="58"/>
      <c r="C42" s="58"/>
      <c r="D42" s="58"/>
      <c r="E42" s="58"/>
      <c r="F42" s="58"/>
      <c r="G42" s="58"/>
      <c r="H42" s="61"/>
      <c r="I42" s="61"/>
      <c r="J42" s="61"/>
      <c r="K42" s="61"/>
    </row>
    <row r="43" spans="2:9" s="60" customFormat="1" ht="13.5">
      <c r="B43" s="17" t="s">
        <v>352</v>
      </c>
      <c r="C43" s="58"/>
      <c r="D43" s="58"/>
      <c r="E43" s="58"/>
      <c r="F43" s="58"/>
      <c r="G43" s="58"/>
      <c r="H43" s="58"/>
      <c r="I43" s="58"/>
    </row>
    <row r="44" spans="2:9" s="60" customFormat="1" ht="13.5">
      <c r="B44" s="58"/>
      <c r="C44" s="58"/>
      <c r="D44" s="58"/>
      <c r="E44" s="58"/>
      <c r="F44" s="58"/>
      <c r="G44" s="58"/>
      <c r="H44" s="58"/>
      <c r="I44" s="58"/>
    </row>
    <row r="45" spans="2:9" s="60" customFormat="1" ht="16.5" customHeight="1">
      <c r="B45" s="58" t="s">
        <v>279</v>
      </c>
      <c r="C45" s="58"/>
      <c r="D45" s="58"/>
      <c r="E45" s="58"/>
      <c r="F45" s="58"/>
      <c r="G45" s="58"/>
      <c r="H45" s="58"/>
      <c r="I45" s="58"/>
    </row>
    <row r="46" spans="2:11" s="60" customFormat="1" ht="16.5" customHeight="1">
      <c r="B46" s="61" t="s">
        <v>334</v>
      </c>
      <c r="C46" s="61"/>
      <c r="D46" s="61"/>
      <c r="E46" s="61"/>
      <c r="F46" s="61"/>
      <c r="G46" s="61"/>
      <c r="H46" s="61"/>
      <c r="I46" s="61"/>
      <c r="J46" s="61"/>
      <c r="K46" s="61"/>
    </row>
    <row r="47" spans="2:11" s="60" customFormat="1" ht="13.5"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2:11" s="60" customFormat="1" ht="13.5">
      <c r="B48" s="58"/>
      <c r="C48" s="61"/>
      <c r="D48" s="61"/>
      <c r="E48" s="61"/>
      <c r="F48" s="61"/>
      <c r="G48" s="61"/>
      <c r="H48" s="61"/>
      <c r="I48" s="61"/>
      <c r="J48" s="61"/>
      <c r="K48" s="61"/>
    </row>
    <row r="49" spans="2:11" s="60" customFormat="1" ht="13.5">
      <c r="B49" s="17" t="s">
        <v>353</v>
      </c>
      <c r="C49" s="58"/>
      <c r="D49" s="58"/>
      <c r="E49" s="58"/>
      <c r="F49" s="58"/>
      <c r="G49" s="58"/>
      <c r="H49" s="61"/>
      <c r="I49" s="61"/>
      <c r="J49" s="61"/>
      <c r="K49" s="61"/>
    </row>
    <row r="50" spans="2:9" s="60" customFormat="1" ht="13.5">
      <c r="B50" s="58"/>
      <c r="C50" s="58"/>
      <c r="D50" s="58"/>
      <c r="E50" s="58"/>
      <c r="F50" s="58"/>
      <c r="G50" s="58"/>
      <c r="H50" s="58"/>
      <c r="I50" s="58"/>
    </row>
    <row r="51" spans="2:9" s="60" customFormat="1" ht="16.5" customHeight="1">
      <c r="B51" s="58" t="s">
        <v>342</v>
      </c>
      <c r="C51" s="58"/>
      <c r="D51" s="58"/>
      <c r="E51" s="58"/>
      <c r="F51" s="58"/>
      <c r="G51" s="58"/>
      <c r="H51" s="58"/>
      <c r="I51" s="58"/>
    </row>
    <row r="52" spans="2:9" s="60" customFormat="1" ht="16.5" customHeight="1">
      <c r="B52" s="61" t="s">
        <v>343</v>
      </c>
      <c r="C52" s="58"/>
      <c r="D52" s="58"/>
      <c r="E52" s="58"/>
      <c r="G52" s="58"/>
      <c r="H52" s="58"/>
      <c r="I52" s="58"/>
    </row>
    <row r="53" spans="2:9" s="60" customFormat="1" ht="18.75" customHeight="1">
      <c r="B53" s="61"/>
      <c r="C53" s="58"/>
      <c r="D53" s="58"/>
      <c r="E53" s="58" t="s">
        <v>346</v>
      </c>
      <c r="F53" s="58"/>
      <c r="G53" s="58"/>
      <c r="H53" s="58"/>
      <c r="I53" s="58"/>
    </row>
    <row r="54" spans="2:9" s="60" customFormat="1" ht="13.5">
      <c r="B54" s="58"/>
      <c r="C54" s="58"/>
      <c r="D54" s="58"/>
      <c r="E54" s="58"/>
      <c r="F54" s="58"/>
      <c r="G54" s="58"/>
      <c r="H54" s="58"/>
      <c r="I54" s="58"/>
    </row>
    <row r="55" spans="2:9" s="60" customFormat="1" ht="13.5">
      <c r="B55" s="17" t="s">
        <v>354</v>
      </c>
      <c r="C55" s="58"/>
      <c r="D55" s="58"/>
      <c r="E55" s="58"/>
      <c r="F55" s="58"/>
      <c r="G55" s="58"/>
      <c r="H55" s="58"/>
      <c r="I55" s="58"/>
    </row>
    <row r="56" spans="2:9" s="60" customFormat="1" ht="13.5">
      <c r="B56" s="58"/>
      <c r="C56" s="58"/>
      <c r="D56" s="58"/>
      <c r="E56" s="58"/>
      <c r="F56" s="58"/>
      <c r="G56" s="58"/>
      <c r="H56" s="58"/>
      <c r="I56" s="58"/>
    </row>
    <row r="57" spans="2:9" s="60" customFormat="1" ht="16.5" customHeight="1">
      <c r="B57" s="58" t="s">
        <v>314</v>
      </c>
      <c r="C57" s="58"/>
      <c r="D57" s="58"/>
      <c r="E57" s="58"/>
      <c r="F57" s="58"/>
      <c r="G57" s="58"/>
      <c r="H57" s="58"/>
      <c r="I57" s="58"/>
    </row>
    <row r="58" spans="2:9" s="60" customFormat="1" ht="13.5">
      <c r="B58" s="58"/>
      <c r="C58" s="58"/>
      <c r="D58" s="58"/>
      <c r="E58" s="58"/>
      <c r="F58" s="58"/>
      <c r="G58" s="58"/>
      <c r="H58" s="58"/>
      <c r="I58" s="58"/>
    </row>
    <row r="59" spans="2:9" s="60" customFormat="1" ht="13.5">
      <c r="B59" s="58"/>
      <c r="C59" s="58"/>
      <c r="D59" s="58"/>
      <c r="E59" s="58"/>
      <c r="F59" s="58"/>
      <c r="G59" s="58"/>
      <c r="H59" s="58"/>
      <c r="I59" s="58"/>
    </row>
    <row r="60" spans="2:9" s="60" customFormat="1" ht="13.5">
      <c r="B60" s="17" t="s">
        <v>355</v>
      </c>
      <c r="C60" s="58"/>
      <c r="D60" s="58"/>
      <c r="E60" s="58"/>
      <c r="F60" s="58"/>
      <c r="G60" s="58"/>
      <c r="H60" s="58"/>
      <c r="I60" s="58"/>
    </row>
    <row r="61" spans="2:9" s="60" customFormat="1" ht="13.5">
      <c r="B61" s="58"/>
      <c r="C61" s="58"/>
      <c r="D61" s="58"/>
      <c r="E61" s="58"/>
      <c r="F61" s="58"/>
      <c r="G61" s="58"/>
      <c r="H61" s="58"/>
      <c r="I61" s="58"/>
    </row>
    <row r="62" spans="2:9" s="60" customFormat="1" ht="16.5" customHeight="1">
      <c r="B62" s="61" t="s">
        <v>303</v>
      </c>
      <c r="C62" s="58"/>
      <c r="D62" s="58"/>
      <c r="E62" s="58"/>
      <c r="F62" s="58"/>
      <c r="G62" s="58"/>
      <c r="H62" s="58"/>
      <c r="I62" s="58"/>
    </row>
    <row r="63" spans="2:9" s="60" customFormat="1" ht="16.5" customHeight="1">
      <c r="B63" s="62" t="s">
        <v>317</v>
      </c>
      <c r="C63" s="58"/>
      <c r="D63" s="58"/>
      <c r="E63" s="58"/>
      <c r="F63" s="58"/>
      <c r="G63" s="58"/>
      <c r="H63" s="58"/>
      <c r="I63" s="58"/>
    </row>
    <row r="64" spans="2:9" s="60" customFormat="1" ht="13.5">
      <c r="B64" s="58"/>
      <c r="C64" s="58"/>
      <c r="D64" s="58"/>
      <c r="E64" s="58"/>
      <c r="F64" s="58"/>
      <c r="G64" s="58"/>
      <c r="H64" s="58"/>
      <c r="I64" s="58"/>
    </row>
    <row r="65" spans="2:9" s="60" customFormat="1" ht="13.5">
      <c r="B65" s="17" t="s">
        <v>356</v>
      </c>
      <c r="C65" s="58"/>
      <c r="D65" s="58"/>
      <c r="E65" s="58"/>
      <c r="F65" s="58"/>
      <c r="G65" s="58"/>
      <c r="H65" s="58"/>
      <c r="I65" s="58"/>
    </row>
    <row r="66" spans="2:9" s="60" customFormat="1" ht="13.5">
      <c r="B66" s="58"/>
      <c r="C66" s="58"/>
      <c r="D66" s="58"/>
      <c r="E66" s="58"/>
      <c r="F66" s="58"/>
      <c r="G66" s="58"/>
      <c r="H66" s="58"/>
      <c r="I66" s="58"/>
    </row>
    <row r="67" spans="2:9" s="60" customFormat="1" ht="16.5" customHeight="1">
      <c r="B67" s="58" t="s">
        <v>359</v>
      </c>
      <c r="C67" s="58"/>
      <c r="D67" s="58"/>
      <c r="E67" s="58"/>
      <c r="F67" s="58"/>
      <c r="G67" s="58"/>
      <c r="H67" s="58"/>
      <c r="I67" s="58"/>
    </row>
    <row r="68" spans="2:9" s="60" customFormat="1" ht="16.5" customHeight="1">
      <c r="B68" s="58"/>
      <c r="C68" s="63"/>
      <c r="D68" s="58" t="s">
        <v>332</v>
      </c>
      <c r="E68" s="58"/>
      <c r="G68" s="58"/>
      <c r="H68" s="58"/>
      <c r="I68" s="58"/>
    </row>
    <row r="69" spans="2:9" s="110" customFormat="1" ht="19.5" customHeight="1">
      <c r="B69" s="111" t="s">
        <v>233</v>
      </c>
      <c r="C69" s="111"/>
      <c r="D69" s="111"/>
      <c r="E69" s="111"/>
      <c r="F69" s="111"/>
      <c r="G69" s="111"/>
      <c r="H69" s="111"/>
      <c r="I69" s="111"/>
    </row>
    <row r="70" spans="2:11" s="60" customFormat="1" ht="19.5" customHeight="1">
      <c r="B70" s="58"/>
      <c r="C70" s="58" t="s">
        <v>357</v>
      </c>
      <c r="D70" s="58"/>
      <c r="E70" s="58"/>
      <c r="F70" s="58"/>
      <c r="G70" s="58"/>
      <c r="H70" s="58"/>
      <c r="I70" s="58"/>
      <c r="J70" s="58"/>
      <c r="K70" s="58"/>
    </row>
    <row r="71" spans="2:11" s="60" customFormat="1" ht="16.5" customHeight="1">
      <c r="B71" s="58"/>
      <c r="C71" s="58" t="s">
        <v>358</v>
      </c>
      <c r="D71" s="58"/>
      <c r="E71" s="58"/>
      <c r="F71" s="58"/>
      <c r="G71" s="58"/>
      <c r="H71" s="58"/>
      <c r="I71" s="58"/>
      <c r="J71" s="58"/>
      <c r="K71" s="58"/>
    </row>
    <row r="72" spans="2:11" s="60" customFormat="1" ht="16.5" customHeight="1">
      <c r="B72" s="58"/>
      <c r="C72" s="58" t="s">
        <v>280</v>
      </c>
      <c r="D72" s="58"/>
      <c r="E72" s="58"/>
      <c r="F72" s="58"/>
      <c r="G72" s="58"/>
      <c r="H72" s="58"/>
      <c r="I72" s="58"/>
      <c r="J72" s="58"/>
      <c r="K72" s="58"/>
    </row>
    <row r="73" spans="2:9" s="60" customFormat="1" ht="13.5">
      <c r="B73" s="61"/>
      <c r="C73" s="61"/>
      <c r="D73" s="58"/>
      <c r="E73" s="58"/>
      <c r="F73" s="58"/>
      <c r="G73" s="58"/>
      <c r="H73" s="58"/>
      <c r="I73" s="58"/>
    </row>
    <row r="75" spans="2:9" s="60" customFormat="1" ht="13.5">
      <c r="B75" s="17" t="s">
        <v>574</v>
      </c>
      <c r="C75" s="58"/>
      <c r="D75" s="58"/>
      <c r="E75" s="58"/>
      <c r="F75" s="58"/>
      <c r="G75" s="58"/>
      <c r="H75" s="58"/>
      <c r="I75" s="58"/>
    </row>
    <row r="76" spans="2:9" s="60" customFormat="1" ht="13.5">
      <c r="B76" s="58"/>
      <c r="C76" s="58"/>
      <c r="D76" s="58"/>
      <c r="E76" s="58"/>
      <c r="F76" s="58"/>
      <c r="G76" s="58"/>
      <c r="H76" s="58"/>
      <c r="I76" s="58"/>
    </row>
    <row r="77" spans="2:9" s="60" customFormat="1" ht="16.5" customHeight="1">
      <c r="B77" s="58" t="s">
        <v>575</v>
      </c>
      <c r="C77" s="63"/>
      <c r="D77" s="58"/>
      <c r="E77" s="58"/>
      <c r="G77" s="58"/>
      <c r="H77" s="58"/>
      <c r="I77" s="58"/>
    </row>
    <row r="78" spans="2:9" s="60" customFormat="1" ht="16.5" customHeight="1">
      <c r="B78" s="58" t="s">
        <v>359</v>
      </c>
      <c r="C78" s="58"/>
      <c r="D78" s="58"/>
      <c r="E78" s="58"/>
      <c r="F78" s="58"/>
      <c r="G78" s="58"/>
      <c r="H78" s="58"/>
      <c r="I78" s="58"/>
    </row>
  </sheetData>
  <sheetProtection selectLockedCells="1"/>
  <mergeCells count="6">
    <mergeCell ref="B11:C11"/>
    <mergeCell ref="B9:K9"/>
    <mergeCell ref="B3:Q6"/>
    <mergeCell ref="B1:Q1"/>
    <mergeCell ref="L23:M23"/>
    <mergeCell ref="N23:O23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M14" sqref="M1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109" t="s">
        <v>365</v>
      </c>
    </row>
    <row r="2" spans="1:3" ht="12.75">
      <c r="A2" s="2" t="s">
        <v>518</v>
      </c>
      <c r="B2" s="2"/>
      <c r="C2" s="2"/>
    </row>
    <row r="3" spans="1:3" ht="12.75">
      <c r="A3" s="2"/>
      <c r="B3" s="2"/>
      <c r="C3" s="2"/>
    </row>
    <row r="4" spans="1:11" ht="12.75">
      <c r="A4" s="123" t="s">
        <v>366</v>
      </c>
      <c r="B4" s="2"/>
      <c r="C4" s="2"/>
      <c r="E4" s="123" t="s">
        <v>463</v>
      </c>
      <c r="F4" s="2"/>
      <c r="G4" s="2"/>
      <c r="H4" s="2"/>
      <c r="I4" s="123" t="s">
        <v>537</v>
      </c>
      <c r="J4" s="2"/>
      <c r="K4" s="2"/>
    </row>
    <row r="5" spans="1:11" ht="12.75">
      <c r="A5" s="124"/>
      <c r="B5" s="125" t="s">
        <v>367</v>
      </c>
      <c r="C5" s="126" t="s">
        <v>368</v>
      </c>
      <c r="E5" s="124"/>
      <c r="F5" s="125" t="s">
        <v>367</v>
      </c>
      <c r="G5" s="126" t="s">
        <v>368</v>
      </c>
      <c r="H5" s="2"/>
      <c r="I5" s="124"/>
      <c r="J5" s="125" t="s">
        <v>464</v>
      </c>
      <c r="K5" s="126" t="s">
        <v>368</v>
      </c>
    </row>
    <row r="6" spans="1:11" ht="12.75">
      <c r="A6" s="127">
        <v>1</v>
      </c>
      <c r="B6" s="128" t="s">
        <v>369</v>
      </c>
      <c r="C6" s="129" t="s">
        <v>370</v>
      </c>
      <c r="E6" s="127">
        <v>1</v>
      </c>
      <c r="F6" s="128" t="s">
        <v>465</v>
      </c>
      <c r="G6" s="129" t="s">
        <v>466</v>
      </c>
      <c r="H6" s="2"/>
      <c r="I6" s="130">
        <v>1</v>
      </c>
      <c r="J6" s="124" t="s">
        <v>467</v>
      </c>
      <c r="K6" s="131" t="s">
        <v>468</v>
      </c>
    </row>
    <row r="7" spans="1:11" ht="12.75">
      <c r="A7" s="130">
        <v>2</v>
      </c>
      <c r="B7" s="124" t="s">
        <v>371</v>
      </c>
      <c r="C7" s="131" t="s">
        <v>372</v>
      </c>
      <c r="E7" s="130">
        <v>2</v>
      </c>
      <c r="F7" s="124" t="s">
        <v>469</v>
      </c>
      <c r="G7" s="131" t="s">
        <v>470</v>
      </c>
      <c r="H7" s="2"/>
      <c r="I7" s="130">
        <v>2</v>
      </c>
      <c r="J7" s="124" t="s">
        <v>471</v>
      </c>
      <c r="K7" s="131" t="s">
        <v>471</v>
      </c>
    </row>
    <row r="8" spans="1:11" ht="12.75">
      <c r="A8" s="130">
        <v>3</v>
      </c>
      <c r="B8" s="124" t="s">
        <v>373</v>
      </c>
      <c r="C8" s="131" t="s">
        <v>374</v>
      </c>
      <c r="E8" s="130">
        <v>3</v>
      </c>
      <c r="F8" s="124" t="s">
        <v>472</v>
      </c>
      <c r="G8" s="131" t="s">
        <v>473</v>
      </c>
      <c r="H8" s="2"/>
      <c r="I8" s="130">
        <v>3</v>
      </c>
      <c r="J8" s="124" t="s">
        <v>474</v>
      </c>
      <c r="K8" s="131" t="s">
        <v>474</v>
      </c>
    </row>
    <row r="9" spans="1:11" ht="12.75">
      <c r="A9" s="130">
        <v>4</v>
      </c>
      <c r="B9" s="124" t="s">
        <v>375</v>
      </c>
      <c r="C9" s="131" t="s">
        <v>376</v>
      </c>
      <c r="E9" s="130">
        <v>4</v>
      </c>
      <c r="F9" s="124" t="s">
        <v>475</v>
      </c>
      <c r="G9" s="131" t="s">
        <v>476</v>
      </c>
      <c r="H9" s="2"/>
      <c r="I9" s="130">
        <v>4</v>
      </c>
      <c r="J9" s="124" t="s">
        <v>479</v>
      </c>
      <c r="K9" s="131" t="s">
        <v>480</v>
      </c>
    </row>
    <row r="10" spans="1:11" ht="12.75">
      <c r="A10" s="130">
        <v>5</v>
      </c>
      <c r="B10" s="124" t="s">
        <v>377</v>
      </c>
      <c r="C10" s="131" t="s">
        <v>378</v>
      </c>
      <c r="E10" s="130">
        <v>5</v>
      </c>
      <c r="F10" s="124" t="s">
        <v>477</v>
      </c>
      <c r="G10" s="131" t="s">
        <v>478</v>
      </c>
      <c r="H10" s="2"/>
      <c r="I10" s="130">
        <v>5</v>
      </c>
      <c r="J10" s="124"/>
      <c r="K10" s="131"/>
    </row>
    <row r="11" spans="1:11" ht="12.75">
      <c r="A11" s="130">
        <v>6</v>
      </c>
      <c r="B11" s="124" t="s">
        <v>379</v>
      </c>
      <c r="C11" s="131" t="s">
        <v>380</v>
      </c>
      <c r="E11" s="130">
        <v>6</v>
      </c>
      <c r="F11" s="124" t="s">
        <v>481</v>
      </c>
      <c r="G11" s="131" t="s">
        <v>482</v>
      </c>
      <c r="H11" s="2"/>
      <c r="I11" s="130">
        <v>6</v>
      </c>
      <c r="J11" s="124"/>
      <c r="K11" s="131"/>
    </row>
    <row r="12" spans="1:11" ht="12.75">
      <c r="A12" s="130">
        <v>7</v>
      </c>
      <c r="B12" s="124" t="s">
        <v>381</v>
      </c>
      <c r="C12" s="131" t="s">
        <v>382</v>
      </c>
      <c r="E12" s="130">
        <v>7</v>
      </c>
      <c r="F12" s="124" t="s">
        <v>483</v>
      </c>
      <c r="G12" s="131" t="s">
        <v>484</v>
      </c>
      <c r="H12" s="2"/>
      <c r="I12" s="130">
        <v>7</v>
      </c>
      <c r="J12" s="124"/>
      <c r="K12" s="131"/>
    </row>
    <row r="13" spans="1:11" ht="12.75">
      <c r="A13" s="130">
        <v>8</v>
      </c>
      <c r="B13" s="124" t="s">
        <v>383</v>
      </c>
      <c r="C13" s="131" t="s">
        <v>384</v>
      </c>
      <c r="E13" s="130">
        <v>8</v>
      </c>
      <c r="F13" s="124" t="s">
        <v>485</v>
      </c>
      <c r="G13" s="131" t="s">
        <v>486</v>
      </c>
      <c r="H13" s="2"/>
      <c r="I13" s="137" t="s">
        <v>487</v>
      </c>
      <c r="J13" s="132"/>
      <c r="K13" s="133"/>
    </row>
    <row r="14" spans="1:11" ht="12.75">
      <c r="A14" s="130">
        <v>9</v>
      </c>
      <c r="B14" s="124" t="s">
        <v>385</v>
      </c>
      <c r="C14" s="131" t="s">
        <v>386</v>
      </c>
      <c r="E14" s="130">
        <v>9</v>
      </c>
      <c r="F14" s="124" t="s">
        <v>488</v>
      </c>
      <c r="G14" s="131" t="s">
        <v>489</v>
      </c>
      <c r="H14" s="2"/>
      <c r="I14" s="137" t="s">
        <v>490</v>
      </c>
      <c r="J14" s="132"/>
      <c r="K14" s="133"/>
    </row>
    <row r="15" spans="1:11" ht="12.75">
      <c r="A15" s="130">
        <v>10</v>
      </c>
      <c r="B15" s="124" t="s">
        <v>387</v>
      </c>
      <c r="C15" s="131" t="s">
        <v>388</v>
      </c>
      <c r="E15" s="130">
        <v>10</v>
      </c>
      <c r="F15" s="124" t="s">
        <v>491</v>
      </c>
      <c r="G15" s="131" t="s">
        <v>492</v>
      </c>
      <c r="H15" s="2"/>
      <c r="I15" s="1" t="s">
        <v>493</v>
      </c>
      <c r="J15" s="2"/>
      <c r="K15" s="2"/>
    </row>
    <row r="16" spans="1:11" ht="12.75">
      <c r="A16" s="130">
        <v>11</v>
      </c>
      <c r="B16" s="124" t="s">
        <v>389</v>
      </c>
      <c r="C16" s="131" t="s">
        <v>390</v>
      </c>
      <c r="E16" s="130">
        <v>11</v>
      </c>
      <c r="F16" s="124" t="s">
        <v>494</v>
      </c>
      <c r="G16" s="131" t="s">
        <v>495</v>
      </c>
      <c r="H16" s="2"/>
      <c r="I16" s="134"/>
      <c r="J16" s="135"/>
      <c r="K16" s="136"/>
    </row>
    <row r="17" spans="1:11" ht="12.75">
      <c r="A17" s="130">
        <v>12</v>
      </c>
      <c r="B17" s="124" t="s">
        <v>391</v>
      </c>
      <c r="C17" s="131" t="s">
        <v>392</v>
      </c>
      <c r="E17" s="130">
        <v>12</v>
      </c>
      <c r="F17" s="124" t="s">
        <v>496</v>
      </c>
      <c r="G17" s="131" t="s">
        <v>497</v>
      </c>
      <c r="H17" s="2"/>
      <c r="I17" s="134"/>
      <c r="J17" s="135"/>
      <c r="K17" s="136"/>
    </row>
    <row r="18" spans="1:8" ht="12.75">
      <c r="A18" s="130">
        <v>13</v>
      </c>
      <c r="B18" s="124" t="s">
        <v>393</v>
      </c>
      <c r="C18" s="131" t="s">
        <v>394</v>
      </c>
      <c r="E18" s="130">
        <v>13</v>
      </c>
      <c r="F18" s="124" t="s">
        <v>498</v>
      </c>
      <c r="G18" s="131" t="s">
        <v>499</v>
      </c>
      <c r="H18" s="2"/>
    </row>
    <row r="19" spans="1:11" ht="12.75">
      <c r="A19" s="130">
        <v>14</v>
      </c>
      <c r="B19" s="124" t="s">
        <v>395</v>
      </c>
      <c r="C19" s="131" t="s">
        <v>396</v>
      </c>
      <c r="E19" s="130">
        <v>14</v>
      </c>
      <c r="F19" s="124" t="s">
        <v>500</v>
      </c>
      <c r="G19" s="131" t="s">
        <v>501</v>
      </c>
      <c r="H19" s="2"/>
      <c r="I19" s="134"/>
      <c r="J19" s="135"/>
      <c r="K19" s="136"/>
    </row>
    <row r="20" spans="1:11" ht="12.75">
      <c r="A20" s="130">
        <v>15</v>
      </c>
      <c r="B20" s="124" t="s">
        <v>397</v>
      </c>
      <c r="C20" s="131" t="s">
        <v>398</v>
      </c>
      <c r="E20" s="130">
        <v>15</v>
      </c>
      <c r="F20" s="124" t="s">
        <v>502</v>
      </c>
      <c r="G20" s="131" t="s">
        <v>503</v>
      </c>
      <c r="H20" s="2"/>
      <c r="I20" s="134"/>
      <c r="J20" s="135"/>
      <c r="K20" s="136"/>
    </row>
    <row r="21" spans="1:11" ht="12.75">
      <c r="A21" s="130">
        <v>16</v>
      </c>
      <c r="B21" s="124" t="s">
        <v>399</v>
      </c>
      <c r="C21" s="131" t="s">
        <v>400</v>
      </c>
      <c r="E21" s="130">
        <v>16</v>
      </c>
      <c r="F21" s="124" t="s">
        <v>504</v>
      </c>
      <c r="G21" s="131" t="s">
        <v>505</v>
      </c>
      <c r="H21" s="2"/>
      <c r="I21" s="134"/>
      <c r="J21" s="135"/>
      <c r="K21" s="136"/>
    </row>
    <row r="22" spans="1:11" ht="12.75">
      <c r="A22" s="130">
        <v>17</v>
      </c>
      <c r="B22" s="124" t="s">
        <v>401</v>
      </c>
      <c r="C22" s="131" t="s">
        <v>402</v>
      </c>
      <c r="E22" s="130">
        <v>17</v>
      </c>
      <c r="F22" s="124" t="s">
        <v>506</v>
      </c>
      <c r="G22" s="131" t="s">
        <v>507</v>
      </c>
      <c r="H22" s="2"/>
      <c r="I22" s="134"/>
      <c r="J22" s="135"/>
      <c r="K22" s="136"/>
    </row>
    <row r="23" spans="1:11" ht="12.75">
      <c r="A23" s="130">
        <v>18</v>
      </c>
      <c r="B23" s="124" t="s">
        <v>403</v>
      </c>
      <c r="C23" s="131" t="s">
        <v>404</v>
      </c>
      <c r="E23" s="130">
        <v>18</v>
      </c>
      <c r="F23" s="124" t="s">
        <v>508</v>
      </c>
      <c r="G23" s="131" t="s">
        <v>509</v>
      </c>
      <c r="H23" s="2"/>
      <c r="I23" s="134"/>
      <c r="J23" s="135"/>
      <c r="K23" s="136"/>
    </row>
    <row r="24" spans="1:11" ht="12.75">
      <c r="A24" s="130">
        <v>19</v>
      </c>
      <c r="B24" s="124" t="s">
        <v>405</v>
      </c>
      <c r="C24" s="131" t="s">
        <v>406</v>
      </c>
      <c r="E24" s="130">
        <v>19</v>
      </c>
      <c r="F24" s="124" t="s">
        <v>510</v>
      </c>
      <c r="G24" s="131" t="s">
        <v>511</v>
      </c>
      <c r="H24" s="2"/>
      <c r="I24" s="134"/>
      <c r="J24" s="135"/>
      <c r="K24" s="136"/>
    </row>
    <row r="25" spans="1:11" ht="12.75">
      <c r="A25" s="130">
        <v>20</v>
      </c>
      <c r="B25" s="124" t="s">
        <v>407</v>
      </c>
      <c r="C25" s="131" t="s">
        <v>408</v>
      </c>
      <c r="E25" s="130">
        <v>20</v>
      </c>
      <c r="F25" s="124" t="s">
        <v>512</v>
      </c>
      <c r="G25" s="131" t="s">
        <v>513</v>
      </c>
      <c r="H25" s="2"/>
      <c r="I25" s="134"/>
      <c r="J25" s="135"/>
      <c r="K25" s="136"/>
    </row>
    <row r="26" spans="1:11" ht="12.75">
      <c r="A26" s="130">
        <v>21</v>
      </c>
      <c r="B26" s="124" t="s">
        <v>409</v>
      </c>
      <c r="C26" s="131" t="s">
        <v>410</v>
      </c>
      <c r="E26" s="130">
        <v>21</v>
      </c>
      <c r="F26" s="124" t="s">
        <v>514</v>
      </c>
      <c r="G26" s="131" t="s">
        <v>515</v>
      </c>
      <c r="H26" s="2"/>
      <c r="I26" s="134"/>
      <c r="J26" s="135"/>
      <c r="K26" s="136"/>
    </row>
    <row r="27" spans="1:11" ht="12.75">
      <c r="A27" s="130">
        <v>22</v>
      </c>
      <c r="B27" s="124" t="s">
        <v>411</v>
      </c>
      <c r="C27" s="131" t="s">
        <v>412</v>
      </c>
      <c r="E27" s="130">
        <v>22</v>
      </c>
      <c r="F27" s="124" t="s">
        <v>516</v>
      </c>
      <c r="G27" s="131" t="s">
        <v>517</v>
      </c>
      <c r="H27" s="2"/>
      <c r="I27" s="134"/>
      <c r="J27" s="135"/>
      <c r="K27" s="136"/>
    </row>
    <row r="28" spans="1:3" ht="12.75">
      <c r="A28" s="130">
        <v>23</v>
      </c>
      <c r="B28" s="124" t="s">
        <v>413</v>
      </c>
      <c r="C28" s="131" t="s">
        <v>414</v>
      </c>
    </row>
    <row r="29" spans="1:3" ht="12.75">
      <c r="A29" s="130">
        <v>24</v>
      </c>
      <c r="B29" s="124" t="s">
        <v>415</v>
      </c>
      <c r="C29" s="131" t="s">
        <v>416</v>
      </c>
    </row>
    <row r="30" spans="1:3" ht="12.75">
      <c r="A30" s="130">
        <v>25</v>
      </c>
      <c r="B30" s="124" t="s">
        <v>417</v>
      </c>
      <c r="C30" s="131" t="s">
        <v>418</v>
      </c>
    </row>
    <row r="31" spans="1:3" ht="12.75">
      <c r="A31" s="130">
        <v>26</v>
      </c>
      <c r="B31" s="124" t="s">
        <v>419</v>
      </c>
      <c r="C31" s="131" t="s">
        <v>420</v>
      </c>
    </row>
    <row r="32" spans="1:3" ht="12.75">
      <c r="A32" s="130">
        <v>27</v>
      </c>
      <c r="B32" s="124" t="s">
        <v>421</v>
      </c>
      <c r="C32" s="131" t="s">
        <v>422</v>
      </c>
    </row>
    <row r="33" spans="1:3" ht="12.75">
      <c r="A33" s="130">
        <v>28</v>
      </c>
      <c r="B33" s="124" t="s">
        <v>423</v>
      </c>
      <c r="C33" s="131" t="s">
        <v>424</v>
      </c>
    </row>
    <row r="34" spans="1:3" ht="12.75">
      <c r="A34" s="130">
        <v>29</v>
      </c>
      <c r="B34" s="124" t="s">
        <v>425</v>
      </c>
      <c r="C34" s="131" t="s">
        <v>426</v>
      </c>
    </row>
    <row r="35" spans="1:3" ht="12.75">
      <c r="A35" s="130">
        <v>30</v>
      </c>
      <c r="B35" s="124" t="s">
        <v>427</v>
      </c>
      <c r="C35" s="131" t="s">
        <v>428</v>
      </c>
    </row>
    <row r="36" spans="1:3" ht="12.75">
      <c r="A36" s="130">
        <v>31</v>
      </c>
      <c r="B36" s="124" t="s">
        <v>429</v>
      </c>
      <c r="C36" s="131" t="s">
        <v>430</v>
      </c>
    </row>
    <row r="37" spans="1:3" ht="12.75">
      <c r="A37" s="130">
        <v>32</v>
      </c>
      <c r="B37" s="124" t="s">
        <v>431</v>
      </c>
      <c r="C37" s="131" t="s">
        <v>432</v>
      </c>
    </row>
    <row r="38" spans="1:3" ht="12.75">
      <c r="A38" s="130">
        <v>33</v>
      </c>
      <c r="B38" s="124" t="s">
        <v>433</v>
      </c>
      <c r="C38" s="131" t="s">
        <v>434</v>
      </c>
    </row>
    <row r="39" spans="1:3" ht="12.75">
      <c r="A39" s="130">
        <v>34</v>
      </c>
      <c r="B39" s="124" t="s">
        <v>435</v>
      </c>
      <c r="C39" s="131" t="s">
        <v>436</v>
      </c>
    </row>
    <row r="40" spans="1:3" ht="12.75">
      <c r="A40" s="130">
        <v>35</v>
      </c>
      <c r="B40" s="124" t="s">
        <v>437</v>
      </c>
      <c r="C40" s="131" t="s">
        <v>438</v>
      </c>
    </row>
    <row r="41" spans="1:3" ht="12.75">
      <c r="A41" s="130">
        <v>36</v>
      </c>
      <c r="B41" s="124" t="s">
        <v>439</v>
      </c>
      <c r="C41" s="131" t="s">
        <v>440</v>
      </c>
    </row>
    <row r="42" spans="1:3" ht="12.75">
      <c r="A42" s="130">
        <v>37</v>
      </c>
      <c r="B42" s="124" t="s">
        <v>441</v>
      </c>
      <c r="C42" s="131" t="s">
        <v>442</v>
      </c>
    </row>
    <row r="43" spans="1:3" ht="12.75">
      <c r="A43" s="130">
        <v>38</v>
      </c>
      <c r="B43" s="124" t="s">
        <v>443</v>
      </c>
      <c r="C43" s="131" t="s">
        <v>444</v>
      </c>
    </row>
    <row r="44" spans="1:3" ht="12.75">
      <c r="A44" s="130">
        <v>39</v>
      </c>
      <c r="B44" s="124" t="s">
        <v>445</v>
      </c>
      <c r="C44" s="131" t="s">
        <v>446</v>
      </c>
    </row>
    <row r="45" spans="1:3" ht="12.75">
      <c r="A45" s="130">
        <v>40</v>
      </c>
      <c r="B45" s="124" t="s">
        <v>536</v>
      </c>
      <c r="C45" s="131" t="s">
        <v>536</v>
      </c>
    </row>
    <row r="46" spans="1:3" ht="12.75">
      <c r="A46" s="130">
        <v>41</v>
      </c>
      <c r="B46" s="124" t="s">
        <v>447</v>
      </c>
      <c r="C46" s="131" t="s">
        <v>448</v>
      </c>
    </row>
    <row r="47" spans="1:3" ht="12.75">
      <c r="A47" s="130">
        <v>42</v>
      </c>
      <c r="B47" s="124" t="s">
        <v>449</v>
      </c>
      <c r="C47" s="131" t="s">
        <v>450</v>
      </c>
    </row>
    <row r="48" spans="1:3" ht="12.75">
      <c r="A48" s="130">
        <v>43</v>
      </c>
      <c r="B48" s="124" t="s">
        <v>451</v>
      </c>
      <c r="C48" s="131" t="s">
        <v>452</v>
      </c>
    </row>
    <row r="49" spans="1:3" ht="12.75">
      <c r="A49" s="130">
        <v>44</v>
      </c>
      <c r="B49" s="124" t="s">
        <v>453</v>
      </c>
      <c r="C49" s="131" t="s">
        <v>454</v>
      </c>
    </row>
    <row r="50" spans="1:3" ht="12.75">
      <c r="A50" s="130">
        <v>45</v>
      </c>
      <c r="B50" s="124" t="s">
        <v>455</v>
      </c>
      <c r="C50" s="131" t="s">
        <v>456</v>
      </c>
    </row>
    <row r="51" spans="1:3" ht="12.75">
      <c r="A51" s="130">
        <v>46</v>
      </c>
      <c r="B51" s="124" t="s">
        <v>457</v>
      </c>
      <c r="C51" s="131" t="s">
        <v>458</v>
      </c>
    </row>
    <row r="52" spans="1:3" ht="12.75">
      <c r="A52" s="130">
        <v>47</v>
      </c>
      <c r="B52" s="124" t="s">
        <v>459</v>
      </c>
      <c r="C52" s="131" t="s">
        <v>460</v>
      </c>
    </row>
    <row r="53" spans="1:3" ht="12.75">
      <c r="A53" s="130">
        <v>48</v>
      </c>
      <c r="B53" s="124" t="s">
        <v>461</v>
      </c>
      <c r="C53" s="131" t="s">
        <v>462</v>
      </c>
    </row>
    <row r="54" spans="1:3" ht="12.75">
      <c r="A54" s="130">
        <v>49</v>
      </c>
      <c r="B54" s="124" t="s">
        <v>535</v>
      </c>
      <c r="C54" s="131" t="s">
        <v>535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showRowColHeaders="0" zoomScalePageLayoutView="0" workbookViewId="0" topLeftCell="A1">
      <pane ySplit="22" topLeftCell="A23" activePane="bottomLeft" state="frozen"/>
      <selection pane="topLeft" activeCell="A1" sqref="A1"/>
      <selection pane="bottomLeft" activeCell="C3" sqref="C3: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254" t="s">
        <v>336</v>
      </c>
      <c r="B1" s="254"/>
      <c r="C1" s="254"/>
      <c r="D1" s="254"/>
      <c r="E1" s="254"/>
      <c r="F1" s="254"/>
    </row>
    <row r="2" spans="1:6" ht="22.5">
      <c r="A2" s="189" t="s">
        <v>533</v>
      </c>
      <c r="B2" s="19"/>
      <c r="C2" s="19"/>
      <c r="D2" s="19"/>
      <c r="E2" s="18"/>
      <c r="F2" s="18"/>
    </row>
    <row r="3" spans="2:4" ht="26.25" customHeight="1">
      <c r="B3" s="121" t="s">
        <v>364</v>
      </c>
      <c r="C3" s="256"/>
      <c r="D3" s="257"/>
    </row>
    <row r="4" spans="2:8" s="20" customFormat="1" ht="15" customHeight="1">
      <c r="B4" s="105"/>
      <c r="C4" s="106"/>
      <c r="D4" s="2"/>
      <c r="E4" s="2"/>
      <c r="F4" s="2"/>
      <c r="G4" s="106"/>
      <c r="H4" s="106"/>
    </row>
    <row r="5" spans="2:8" s="20" customFormat="1" ht="15" customHeight="1">
      <c r="B5" s="105"/>
      <c r="C5" s="106" t="s">
        <v>519</v>
      </c>
      <c r="D5" s="2"/>
      <c r="E5" s="2"/>
      <c r="F5" s="2"/>
      <c r="G5" s="106"/>
      <c r="H5" s="106"/>
    </row>
    <row r="6" spans="2:8" s="20" customFormat="1" ht="15" customHeight="1">
      <c r="B6" s="105"/>
      <c r="C6" s="106"/>
      <c r="D6" s="2"/>
      <c r="E6" s="2"/>
      <c r="F6" s="2"/>
      <c r="G6" s="106"/>
      <c r="H6" s="106"/>
    </row>
    <row r="7" spans="2:8" s="20" customFormat="1" ht="15" customHeight="1">
      <c r="B7" s="105"/>
      <c r="C7" s="106"/>
      <c r="D7" s="2"/>
      <c r="E7" s="2"/>
      <c r="F7" s="2"/>
      <c r="G7" s="106"/>
      <c r="H7" s="106"/>
    </row>
    <row r="8" spans="2:8" s="20" customFormat="1" ht="15" customHeight="1">
      <c r="B8" s="105"/>
      <c r="C8" s="106"/>
      <c r="D8" s="2"/>
      <c r="E8" s="2"/>
      <c r="F8" s="2"/>
      <c r="G8" s="106"/>
      <c r="H8" s="106"/>
    </row>
    <row r="9" spans="1:8" s="20" customFormat="1" ht="32.25" customHeight="1">
      <c r="A9" s="21"/>
      <c r="B9" s="107"/>
      <c r="C9" s="108"/>
      <c r="D9" s="108"/>
      <c r="E9" s="108"/>
      <c r="F9" s="106"/>
      <c r="G9" s="106"/>
      <c r="H9" s="106"/>
    </row>
    <row r="11" spans="1:4" ht="25.5" customHeight="1">
      <c r="A11" s="255" t="s">
        <v>337</v>
      </c>
      <c r="B11" s="255"/>
      <c r="C11" s="138" t="s">
        <v>339</v>
      </c>
      <c r="D11" s="139"/>
    </row>
    <row r="12" spans="1:4" ht="24.75" customHeight="1">
      <c r="A12" s="141"/>
      <c r="B12" s="141"/>
      <c r="C12" s="138" t="s">
        <v>338</v>
      </c>
      <c r="D12" s="140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W71"/>
  <sheetViews>
    <sheetView showGridLines="0" tabSelected="1" zoomScalePageLayoutView="0" workbookViewId="0" topLeftCell="A1">
      <pane ySplit="13" topLeftCell="A14" activePane="bottomLeft" state="frozen"/>
      <selection pane="topLeft" activeCell="C3" sqref="C3:D3"/>
      <selection pane="bottomLeft" activeCell="L14" sqref="L14"/>
    </sheetView>
  </sheetViews>
  <sheetFormatPr defaultColWidth="9.00390625" defaultRowHeight="13.5"/>
  <cols>
    <col min="1" max="1" width="5.50390625" style="1" customWidth="1"/>
    <col min="2" max="2" width="6.50390625" style="1" customWidth="1"/>
    <col min="3" max="3" width="11.00390625" style="1" customWidth="1"/>
    <col min="4" max="4" width="11.875" style="1" customWidth="1"/>
    <col min="5" max="5" width="12.875" style="2" customWidth="1"/>
    <col min="6" max="6" width="4.125" style="23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6" customWidth="1"/>
    <col min="11" max="11" width="4.375" style="2" customWidth="1"/>
    <col min="12" max="12" width="5.625" style="2" customWidth="1"/>
    <col min="13" max="13" width="4.375" style="2" customWidth="1"/>
    <col min="14" max="14" width="5.625" style="2" customWidth="1"/>
    <col min="15" max="15" width="1.4921875" style="2" customWidth="1"/>
    <col min="16" max="16" width="8.375" style="2" hidden="1" customWidth="1"/>
    <col min="17" max="17" width="8.875" style="2" hidden="1" customWidth="1"/>
    <col min="18" max="18" width="12.375" style="0" hidden="1" customWidth="1"/>
    <col min="19" max="19" width="5.375" style="2" hidden="1" customWidth="1"/>
    <col min="20" max="21" width="8.875" style="2" hidden="1" customWidth="1"/>
    <col min="22" max="22" width="5.50390625" style="1" customWidth="1"/>
    <col min="23" max="23" width="6.50390625" style="1" customWidth="1"/>
    <col min="24" max="24" width="11.00390625" style="1" customWidth="1"/>
    <col min="25" max="25" width="11.875" style="1" customWidth="1"/>
    <col min="26" max="26" width="12.875" style="2" customWidth="1"/>
    <col min="27" max="27" width="4.125" style="23" customWidth="1"/>
    <col min="28" max="28" width="9.875" style="1" customWidth="1"/>
    <col min="29" max="29" width="8.25390625" style="2" customWidth="1"/>
    <col min="30" max="30" width="9.875" style="2" customWidth="1"/>
    <col min="31" max="31" width="8.25390625" style="46" customWidth="1"/>
    <col min="32" max="32" width="4.75390625" style="2" customWidth="1"/>
    <col min="33" max="33" width="5.625" style="2" customWidth="1"/>
    <col min="34" max="34" width="4.75390625" style="2" customWidth="1"/>
    <col min="35" max="35" width="5.625" style="2" customWidth="1"/>
    <col min="36" max="36" width="6.50390625" style="2" customWidth="1"/>
    <col min="37" max="37" width="9.625" style="2" customWidth="1"/>
    <col min="38" max="38" width="9.875" style="2" customWidth="1"/>
    <col min="39" max="39" width="12.375" style="0" customWidth="1"/>
    <col min="40" max="40" width="5.375" style="2" hidden="1" customWidth="1"/>
    <col min="41" max="42" width="8.875" style="2" hidden="1" customWidth="1"/>
    <col min="43" max="43" width="6.50390625" style="2" hidden="1" customWidth="1"/>
    <col min="44" max="44" width="8.00390625" style="2" customWidth="1"/>
    <col min="45" max="45" width="5.625" style="2" customWidth="1"/>
    <col min="46" max="46" width="7.875" style="2" customWidth="1"/>
    <col min="47" max="51" width="8.875" style="2" customWidth="1"/>
    <col min="52" max="52" width="46.625" style="2" customWidth="1"/>
    <col min="53" max="16384" width="9.00390625" style="2" customWidth="1"/>
  </cols>
  <sheetData>
    <row r="1" spans="1:35" ht="26.25" customHeight="1">
      <c r="A1" s="281" t="s">
        <v>320</v>
      </c>
      <c r="B1" s="281"/>
      <c r="C1" s="261" t="s">
        <v>558</v>
      </c>
      <c r="D1" s="261"/>
      <c r="E1" s="261"/>
      <c r="F1" s="52"/>
      <c r="G1" s="282" t="s">
        <v>564</v>
      </c>
      <c r="H1" s="282"/>
      <c r="J1" s="46" t="s">
        <v>531</v>
      </c>
      <c r="K1" s="265">
        <f>SUM(J8,AE8)</f>
        <v>0</v>
      </c>
      <c r="L1" s="266"/>
      <c r="M1" s="267"/>
      <c r="N1" s="217"/>
      <c r="V1" s="277" t="s">
        <v>320</v>
      </c>
      <c r="W1" s="277"/>
      <c r="X1" s="261" t="s">
        <v>558</v>
      </c>
      <c r="Y1" s="261"/>
      <c r="Z1" s="261"/>
      <c r="AA1" s="52"/>
      <c r="AB1" s="262" t="s">
        <v>565</v>
      </c>
      <c r="AC1" s="262"/>
      <c r="AE1" s="46" t="s">
        <v>531</v>
      </c>
      <c r="AF1" s="265">
        <f>SUM(J8,AE8)</f>
        <v>0</v>
      </c>
      <c r="AG1" s="266"/>
      <c r="AH1" s="267"/>
      <c r="AI1" s="217"/>
    </row>
    <row r="2" spans="3:30" ht="9.75" customHeight="1">
      <c r="C2" s="276">
        <f>IF(C1="","大会名が未入力です。","")</f>
      </c>
      <c r="D2" s="276"/>
      <c r="E2" s="276"/>
      <c r="F2" s="69"/>
      <c r="G2" s="53"/>
      <c r="H2" s="55"/>
      <c r="I2" s="73"/>
      <c r="X2" s="276">
        <f>IF(X1="","大会名が未入力です。","")</f>
      </c>
      <c r="Y2" s="276"/>
      <c r="Z2" s="276"/>
      <c r="AA2" s="69"/>
      <c r="AB2" s="53"/>
      <c r="AC2" s="55"/>
      <c r="AD2" s="73"/>
    </row>
    <row r="3" spans="1:39" ht="20.25" customHeight="1">
      <c r="A3" s="283" t="s">
        <v>348</v>
      </c>
      <c r="B3" s="283"/>
      <c r="C3" s="275">
        <f>IF('申込必要事項'!$C$3="","",'申込必要事項'!$C$3)</f>
      </c>
      <c r="D3" s="275"/>
      <c r="E3" s="95"/>
      <c r="F3" s="96" t="s">
        <v>340</v>
      </c>
      <c r="G3" s="278">
        <f>IF('申込必要事項'!D11="","",'申込必要事項'!D11)</f>
      </c>
      <c r="H3" s="278"/>
      <c r="I3" s="268">
        <f>IF('申込必要事項'!D12="","",'申込必要事項'!D12)</f>
      </c>
      <c r="J3" s="268"/>
      <c r="K3" s="268"/>
      <c r="L3" s="268"/>
      <c r="M3" s="268"/>
      <c r="N3" s="215"/>
      <c r="V3" s="279" t="s">
        <v>348</v>
      </c>
      <c r="W3" s="279"/>
      <c r="X3" s="275">
        <f>IF('申込必要事項'!$C$3="","",'申込必要事項'!$C$3)</f>
      </c>
      <c r="Y3" s="275"/>
      <c r="Z3" s="95"/>
      <c r="AA3" s="96" t="s">
        <v>340</v>
      </c>
      <c r="AB3" s="278">
        <f>IF('申込必要事項'!D11="","",'申込必要事項'!D11)</f>
      </c>
      <c r="AC3" s="278"/>
      <c r="AD3" s="268">
        <f>IF('申込必要事項'!D12="","",'申込必要事項'!D12)</f>
      </c>
      <c r="AE3" s="268"/>
      <c r="AF3" s="268"/>
      <c r="AG3" s="268"/>
      <c r="AH3" s="268"/>
      <c r="AI3" s="215"/>
      <c r="AJ3" s="132" t="s">
        <v>532</v>
      </c>
      <c r="AK3" s="132"/>
      <c r="AL3" s="132"/>
      <c r="AM3" s="210"/>
    </row>
    <row r="4" spans="1:39" ht="6" customHeight="1" thickBot="1">
      <c r="A4" s="78"/>
      <c r="B4" s="78"/>
      <c r="C4" s="79"/>
      <c r="D4" s="69"/>
      <c r="E4" s="69"/>
      <c r="F4" s="69"/>
      <c r="G4" s="53"/>
      <c r="H4" s="55"/>
      <c r="I4" s="55"/>
      <c r="J4" s="80"/>
      <c r="K4" s="80"/>
      <c r="L4" s="80"/>
      <c r="M4" s="80"/>
      <c r="N4" s="80"/>
      <c r="V4" s="78"/>
      <c r="W4" s="78"/>
      <c r="X4" s="79"/>
      <c r="Y4" s="69"/>
      <c r="Z4" s="69"/>
      <c r="AA4" s="69"/>
      <c r="AB4" s="53"/>
      <c r="AC4" s="55"/>
      <c r="AD4" s="55"/>
      <c r="AE4" s="80"/>
      <c r="AF4" s="80"/>
      <c r="AG4" s="80"/>
      <c r="AH4" s="80"/>
      <c r="AI4" s="80"/>
      <c r="AJ4" s="132"/>
      <c r="AK4" s="132"/>
      <c r="AL4" s="132"/>
      <c r="AM4" s="210"/>
    </row>
    <row r="5" spans="1:43" ht="13.5" customHeight="1">
      <c r="A5" s="78"/>
      <c r="B5" s="78"/>
      <c r="C5" s="67" t="s">
        <v>322</v>
      </c>
      <c r="D5" s="151" t="s">
        <v>323</v>
      </c>
      <c r="E5" s="152">
        <f>COUNTIF($S$14:$S$60,1)</f>
        <v>0</v>
      </c>
      <c r="F5" s="153" t="s">
        <v>324</v>
      </c>
      <c r="G5" s="153" t="s">
        <v>328</v>
      </c>
      <c r="H5" s="154">
        <v>700</v>
      </c>
      <c r="I5" s="155" t="s">
        <v>325</v>
      </c>
      <c r="J5" s="156">
        <f>IF(E5="","",E5*H5)</f>
        <v>0</v>
      </c>
      <c r="K5" s="157" t="s">
        <v>327</v>
      </c>
      <c r="L5" s="136"/>
      <c r="M5" s="80"/>
      <c r="N5" s="80"/>
      <c r="V5" s="78"/>
      <c r="W5" s="78"/>
      <c r="X5" s="67" t="s">
        <v>322</v>
      </c>
      <c r="Y5" s="158" t="s">
        <v>323</v>
      </c>
      <c r="Z5" s="159">
        <f>COUNTIF($AN$14:$AN$60,1)</f>
        <v>0</v>
      </c>
      <c r="AA5" s="160" t="s">
        <v>324</v>
      </c>
      <c r="AB5" s="160" t="s">
        <v>328</v>
      </c>
      <c r="AC5" s="154">
        <v>700</v>
      </c>
      <c r="AD5" s="161" t="s">
        <v>325</v>
      </c>
      <c r="AE5" s="162">
        <f>IF(Z5="","",Z5*AC5)</f>
        <v>0</v>
      </c>
      <c r="AF5" s="163" t="s">
        <v>327</v>
      </c>
      <c r="AG5" s="136"/>
      <c r="AH5" s="80"/>
      <c r="AI5" s="80"/>
      <c r="AJ5" s="169" t="s">
        <v>323</v>
      </c>
      <c r="AK5" s="170" t="s">
        <v>524</v>
      </c>
      <c r="AL5" s="170" t="s">
        <v>526</v>
      </c>
      <c r="AM5" s="211" t="s">
        <v>523</v>
      </c>
      <c r="AQ5" s="5" t="str">
        <f>IF('参加人数'!E5="","",'参加人数'!E5)</f>
        <v>1年100m</v>
      </c>
    </row>
    <row r="6" spans="1:43" ht="13.5" customHeight="1">
      <c r="A6" s="78"/>
      <c r="B6" s="78"/>
      <c r="C6" s="67"/>
      <c r="D6" s="192" t="s">
        <v>522</v>
      </c>
      <c r="E6" s="193">
        <f>COUNTIF($S$14:$S$60,2)</f>
        <v>0</v>
      </c>
      <c r="F6" s="194" t="s">
        <v>324</v>
      </c>
      <c r="G6" s="194" t="s">
        <v>328</v>
      </c>
      <c r="H6" s="195">
        <v>1000</v>
      </c>
      <c r="I6" s="196" t="s">
        <v>325</v>
      </c>
      <c r="J6" s="197">
        <f>IF(E6="","",E6*H6)</f>
        <v>0</v>
      </c>
      <c r="K6" s="198" t="s">
        <v>327</v>
      </c>
      <c r="L6" s="136"/>
      <c r="M6" s="80"/>
      <c r="N6" s="80"/>
      <c r="V6" s="78"/>
      <c r="W6" s="78"/>
      <c r="X6" s="67"/>
      <c r="Y6" s="201" t="s">
        <v>522</v>
      </c>
      <c r="Z6" s="202">
        <f>COUNTIF($AN$14:$AN$60,2)</f>
        <v>0</v>
      </c>
      <c r="AA6" s="203" t="s">
        <v>324</v>
      </c>
      <c r="AB6" s="203" t="s">
        <v>328</v>
      </c>
      <c r="AC6" s="195">
        <v>1000</v>
      </c>
      <c r="AD6" s="204" t="s">
        <v>325</v>
      </c>
      <c r="AE6" s="205">
        <f>IF(Z6="","",Z6*AC6)</f>
        <v>0</v>
      </c>
      <c r="AF6" s="206" t="s">
        <v>327</v>
      </c>
      <c r="AG6" s="136"/>
      <c r="AH6" s="80"/>
      <c r="AI6" s="80"/>
      <c r="AJ6" s="171" t="s">
        <v>522</v>
      </c>
      <c r="AK6" s="172" t="s">
        <v>525</v>
      </c>
      <c r="AL6" s="172" t="s">
        <v>527</v>
      </c>
      <c r="AM6" s="173" t="s">
        <v>528</v>
      </c>
      <c r="AQ6" s="5" t="str">
        <f>IF('参加人数'!E6="","",'参加人数'!E6)</f>
        <v>2年100m</v>
      </c>
    </row>
    <row r="7" spans="1:43" ht="13.5" customHeight="1" thickBot="1">
      <c r="A7" s="78"/>
      <c r="B7" s="78"/>
      <c r="C7" s="67"/>
      <c r="D7" s="147" t="s">
        <v>321</v>
      </c>
      <c r="E7" s="191">
        <f>K71+M71</f>
        <v>0</v>
      </c>
      <c r="F7" s="148" t="s">
        <v>540</v>
      </c>
      <c r="G7" s="148" t="s">
        <v>328</v>
      </c>
      <c r="H7" s="149">
        <v>1000</v>
      </c>
      <c r="I7" s="150" t="s">
        <v>325</v>
      </c>
      <c r="J7" s="199">
        <f>IF(E7="","",E7*H7)</f>
        <v>0</v>
      </c>
      <c r="K7" s="92" t="s">
        <v>327</v>
      </c>
      <c r="L7" s="136"/>
      <c r="M7" s="80"/>
      <c r="N7" s="80"/>
      <c r="V7" s="78"/>
      <c r="W7" s="78"/>
      <c r="X7" s="67"/>
      <c r="Y7" s="167" t="s">
        <v>321</v>
      </c>
      <c r="Z7" s="200">
        <f>AF71+AH71</f>
        <v>0</v>
      </c>
      <c r="AA7" s="168" t="s">
        <v>324</v>
      </c>
      <c r="AB7" s="168" t="s">
        <v>328</v>
      </c>
      <c r="AC7" s="149">
        <v>1000</v>
      </c>
      <c r="AD7" s="164" t="s">
        <v>325</v>
      </c>
      <c r="AE7" s="165">
        <f>IF(Z7="","",Z7*AC7)</f>
        <v>0</v>
      </c>
      <c r="AF7" s="166" t="s">
        <v>327</v>
      </c>
      <c r="AG7" s="136"/>
      <c r="AH7" s="80"/>
      <c r="AI7" s="80"/>
      <c r="AJ7" s="209" t="s">
        <v>321</v>
      </c>
      <c r="AK7" s="172" t="s">
        <v>554</v>
      </c>
      <c r="AL7" s="172" t="s">
        <v>555</v>
      </c>
      <c r="AM7" s="173" t="s">
        <v>528</v>
      </c>
      <c r="AQ7" s="5"/>
    </row>
    <row r="8" spans="1:43" ht="13.5" customHeight="1" thickBot="1">
      <c r="A8" s="78"/>
      <c r="B8" s="78"/>
      <c r="D8" s="102"/>
      <c r="E8" s="102"/>
      <c r="F8" s="67"/>
      <c r="G8" s="66"/>
      <c r="H8" s="263" t="s">
        <v>326</v>
      </c>
      <c r="I8" s="264"/>
      <c r="J8" s="93">
        <f>SUM(J5:J7)</f>
        <v>0</v>
      </c>
      <c r="K8" s="92" t="s">
        <v>327</v>
      </c>
      <c r="L8" s="136"/>
      <c r="M8" s="80"/>
      <c r="N8" s="80"/>
      <c r="V8" s="78"/>
      <c r="W8" s="78"/>
      <c r="Y8" s="102"/>
      <c r="Z8" s="102"/>
      <c r="AA8" s="67"/>
      <c r="AB8" s="66"/>
      <c r="AC8" s="269" t="s">
        <v>326</v>
      </c>
      <c r="AD8" s="270"/>
      <c r="AE8" s="165">
        <f>SUM(AE5:AE7)</f>
        <v>0</v>
      </c>
      <c r="AF8" s="166" t="s">
        <v>327</v>
      </c>
      <c r="AG8" s="136"/>
      <c r="AH8" s="80"/>
      <c r="AI8" s="80"/>
      <c r="AQ8" s="5" t="str">
        <f>IF('参加人数'!E7="","",'参加人数'!E7)</f>
        <v>3年100m</v>
      </c>
    </row>
    <row r="9" spans="1:43" ht="16.5" customHeight="1">
      <c r="A9" s="78"/>
      <c r="B9" s="104" t="s">
        <v>529</v>
      </c>
      <c r="C9" s="81"/>
      <c r="D9" s="70"/>
      <c r="E9" s="69"/>
      <c r="F9" s="69"/>
      <c r="G9" s="53"/>
      <c r="H9" s="142" t="s">
        <v>538</v>
      </c>
      <c r="I9" s="55"/>
      <c r="J9" s="80"/>
      <c r="K9" s="80"/>
      <c r="L9" s="80"/>
      <c r="M9" s="80"/>
      <c r="N9" s="80"/>
      <c r="V9" s="78"/>
      <c r="W9" s="104" t="s">
        <v>529</v>
      </c>
      <c r="X9" s="81"/>
      <c r="Y9" s="70"/>
      <c r="Z9" s="69"/>
      <c r="AA9" s="69"/>
      <c r="AB9" s="53"/>
      <c r="AC9" s="142" t="s">
        <v>538</v>
      </c>
      <c r="AD9" s="55"/>
      <c r="AE9" s="80"/>
      <c r="AF9" s="80"/>
      <c r="AG9" s="80"/>
      <c r="AH9" s="80"/>
      <c r="AI9" s="80"/>
      <c r="AQ9" s="5" t="str">
        <f>IF('参加人数'!E8="","",'参加人数'!E8)</f>
        <v>400m</v>
      </c>
    </row>
    <row r="10" spans="1:36" ht="15.75" customHeight="1">
      <c r="A10" s="53"/>
      <c r="B10" s="271" t="s">
        <v>347</v>
      </c>
      <c r="C10" s="120" t="s">
        <v>539</v>
      </c>
      <c r="E10" s="55"/>
      <c r="F10" s="54"/>
      <c r="G10" s="2"/>
      <c r="I10" s="23"/>
      <c r="J10" s="280" t="s">
        <v>562</v>
      </c>
      <c r="K10" s="280"/>
      <c r="L10" s="280"/>
      <c r="M10" s="280"/>
      <c r="N10" s="280"/>
      <c r="V10" s="53"/>
      <c r="W10" s="271" t="s">
        <v>347</v>
      </c>
      <c r="X10" s="120" t="s">
        <v>539</v>
      </c>
      <c r="Z10" s="55"/>
      <c r="AA10" s="54"/>
      <c r="AB10" s="2"/>
      <c r="AD10" s="23"/>
      <c r="AE10" s="280" t="s">
        <v>562</v>
      </c>
      <c r="AF10" s="280"/>
      <c r="AG10" s="280"/>
      <c r="AH10" s="280"/>
      <c r="AI10" s="280"/>
      <c r="AJ10" s="208" t="s">
        <v>563</v>
      </c>
    </row>
    <row r="11" spans="1:35" ht="15.75" customHeight="1">
      <c r="A11" s="53"/>
      <c r="B11" s="272"/>
      <c r="C11" s="120" t="s">
        <v>530</v>
      </c>
      <c r="E11" s="55"/>
      <c r="F11" s="54"/>
      <c r="G11" s="273" t="s">
        <v>308</v>
      </c>
      <c r="H11" s="273"/>
      <c r="I11" s="274" t="s">
        <v>309</v>
      </c>
      <c r="J11" s="274"/>
      <c r="K11" s="258" t="s">
        <v>321</v>
      </c>
      <c r="L11" s="259"/>
      <c r="M11" s="259"/>
      <c r="N11" s="260"/>
      <c r="V11" s="53"/>
      <c r="W11" s="272"/>
      <c r="X11" s="120" t="s">
        <v>530</v>
      </c>
      <c r="Z11" s="55"/>
      <c r="AA11" s="54"/>
      <c r="AB11" s="273" t="s">
        <v>308</v>
      </c>
      <c r="AC11" s="273"/>
      <c r="AD11" s="274" t="s">
        <v>309</v>
      </c>
      <c r="AE11" s="274"/>
      <c r="AF11" s="258" t="s">
        <v>321</v>
      </c>
      <c r="AG11" s="259"/>
      <c r="AH11" s="259"/>
      <c r="AI11" s="260"/>
    </row>
    <row r="12" spans="1:40" s="25" customFormat="1" ht="15.75" customHeight="1">
      <c r="A12" s="74" t="s">
        <v>197</v>
      </c>
      <c r="B12" s="74" t="s">
        <v>318</v>
      </c>
      <c r="C12" s="74" t="s">
        <v>319</v>
      </c>
      <c r="D12" s="74" t="s">
        <v>300</v>
      </c>
      <c r="E12" s="75" t="s">
        <v>348</v>
      </c>
      <c r="F12" s="103" t="s">
        <v>199</v>
      </c>
      <c r="G12" s="82" t="s">
        <v>227</v>
      </c>
      <c r="H12" s="83" t="s">
        <v>313</v>
      </c>
      <c r="I12" s="84" t="s">
        <v>227</v>
      </c>
      <c r="J12" s="85" t="s">
        <v>313</v>
      </c>
      <c r="K12" s="218" t="s">
        <v>305</v>
      </c>
      <c r="L12" s="219" t="s">
        <v>559</v>
      </c>
      <c r="M12" s="221" t="s">
        <v>306</v>
      </c>
      <c r="N12" s="219" t="s">
        <v>559</v>
      </c>
      <c r="O12" s="2"/>
      <c r="S12" s="2"/>
      <c r="V12" s="174" t="s">
        <v>197</v>
      </c>
      <c r="W12" s="174" t="s">
        <v>318</v>
      </c>
      <c r="X12" s="174" t="s">
        <v>319</v>
      </c>
      <c r="Y12" s="174" t="s">
        <v>300</v>
      </c>
      <c r="Z12" s="175" t="s">
        <v>348</v>
      </c>
      <c r="AA12" s="176" t="s">
        <v>199</v>
      </c>
      <c r="AB12" s="82" t="s">
        <v>227</v>
      </c>
      <c r="AC12" s="83" t="s">
        <v>313</v>
      </c>
      <c r="AD12" s="84" t="s">
        <v>227</v>
      </c>
      <c r="AE12" s="85" t="s">
        <v>313</v>
      </c>
      <c r="AF12" s="218" t="s">
        <v>305</v>
      </c>
      <c r="AG12" s="219" t="s">
        <v>559</v>
      </c>
      <c r="AH12" s="221" t="s">
        <v>306</v>
      </c>
      <c r="AI12" s="219" t="s">
        <v>559</v>
      </c>
      <c r="AJ12" s="2"/>
      <c r="AN12" s="2"/>
    </row>
    <row r="13" spans="1:40" s="5" customFormat="1" ht="15.75" customHeight="1">
      <c r="A13" s="86" t="s">
        <v>224</v>
      </c>
      <c r="B13" s="71">
        <v>500</v>
      </c>
      <c r="C13" s="37" t="s">
        <v>296</v>
      </c>
      <c r="D13" s="37" t="s">
        <v>301</v>
      </c>
      <c r="E13" s="37" t="s">
        <v>341</v>
      </c>
      <c r="F13" s="87"/>
      <c r="G13" s="37" t="s">
        <v>299</v>
      </c>
      <c r="H13" s="88" t="s">
        <v>302</v>
      </c>
      <c r="I13" s="37" t="s">
        <v>520</v>
      </c>
      <c r="J13" s="88" t="s">
        <v>521</v>
      </c>
      <c r="K13" s="230" t="s">
        <v>542</v>
      </c>
      <c r="L13" s="231">
        <v>46.89</v>
      </c>
      <c r="M13" s="224"/>
      <c r="N13" s="225"/>
      <c r="O13" s="143"/>
      <c r="S13" s="2"/>
      <c r="V13" s="86" t="s">
        <v>224</v>
      </c>
      <c r="W13" s="177">
        <v>500</v>
      </c>
      <c r="X13" s="178" t="s">
        <v>543</v>
      </c>
      <c r="Y13" s="178" t="s">
        <v>544</v>
      </c>
      <c r="Z13" s="178" t="s">
        <v>341</v>
      </c>
      <c r="AA13" s="179"/>
      <c r="AB13" s="178" t="s">
        <v>225</v>
      </c>
      <c r="AC13" s="180" t="s">
        <v>545</v>
      </c>
      <c r="AD13" s="178" t="s">
        <v>546</v>
      </c>
      <c r="AE13" s="180" t="s">
        <v>547</v>
      </c>
      <c r="AF13" s="228" t="s">
        <v>542</v>
      </c>
      <c r="AG13" s="229">
        <v>52.33</v>
      </c>
      <c r="AH13" s="224"/>
      <c r="AI13" s="225"/>
      <c r="AJ13" s="143"/>
      <c r="AN13" s="2"/>
    </row>
    <row r="14" spans="1:46" s="5" customFormat="1" ht="16.5" customHeight="1">
      <c r="A14" s="43">
        <v>1</v>
      </c>
      <c r="B14" s="36"/>
      <c r="C14" s="36"/>
      <c r="D14" s="36"/>
      <c r="E14" s="146">
        <f>IF('申込必要事項'!$C$3="","",'申込必要事項'!$C$3)</f>
      </c>
      <c r="F14" s="89"/>
      <c r="G14" s="90"/>
      <c r="H14" s="91"/>
      <c r="I14" s="90"/>
      <c r="J14" s="145"/>
      <c r="K14" s="222"/>
      <c r="L14" s="223"/>
      <c r="M14" s="226"/>
      <c r="N14" s="227"/>
      <c r="O14" s="144"/>
      <c r="Q14" s="5" t="str">
        <f>IF('参加人数'!B5="","",'参加人数'!B5)</f>
        <v>1年100m</v>
      </c>
      <c r="S14" s="2">
        <f aca="true" t="shared" si="0" ref="S14:S48">COUNTA(G14,I14)</f>
        <v>0</v>
      </c>
      <c r="V14" s="188">
        <v>1</v>
      </c>
      <c r="W14" s="181"/>
      <c r="X14" s="181"/>
      <c r="Y14" s="181"/>
      <c r="Z14" s="182">
        <f>IF('申込必要事項'!$C$3="","",'申込必要事項'!$C$3)</f>
      </c>
      <c r="AA14" s="183"/>
      <c r="AB14" s="184"/>
      <c r="AC14" s="185"/>
      <c r="AD14" s="184"/>
      <c r="AE14" s="186"/>
      <c r="AF14" s="222"/>
      <c r="AG14" s="223"/>
      <c r="AH14" s="226"/>
      <c r="AI14" s="227"/>
      <c r="AJ14" s="144"/>
      <c r="AN14" s="2">
        <f aca="true" t="shared" si="1" ref="AN14:AN60">COUNTA(AB14,AD14)</f>
        <v>0</v>
      </c>
      <c r="AQ14" s="187"/>
      <c r="AR14" s="187"/>
      <c r="AS14" s="187"/>
      <c r="AT14" s="187"/>
    </row>
    <row r="15" spans="1:46" s="5" customFormat="1" ht="16.5" customHeight="1">
      <c r="A15" s="43">
        <v>2</v>
      </c>
      <c r="B15" s="36"/>
      <c r="C15" s="36"/>
      <c r="D15" s="36"/>
      <c r="E15" s="146">
        <f>IF('申込必要事項'!$C$3="","",'申込必要事項'!$C$3)</f>
      </c>
      <c r="F15" s="89"/>
      <c r="G15" s="90"/>
      <c r="H15" s="91"/>
      <c r="I15" s="90"/>
      <c r="J15" s="145"/>
      <c r="K15" s="222"/>
      <c r="L15" s="223"/>
      <c r="M15" s="226"/>
      <c r="N15" s="227"/>
      <c r="O15" s="144"/>
      <c r="Q15" s="5" t="str">
        <f>IF('参加人数'!B6="","",'参加人数'!B6)</f>
        <v>2年100m</v>
      </c>
      <c r="S15" s="2">
        <f t="shared" si="0"/>
        <v>0</v>
      </c>
      <c r="V15" s="188">
        <v>2</v>
      </c>
      <c r="W15" s="181"/>
      <c r="X15" s="181"/>
      <c r="Y15" s="181"/>
      <c r="Z15" s="182">
        <f>IF('申込必要事項'!$C$3="","",'申込必要事項'!$C$3)</f>
      </c>
      <c r="AA15" s="183"/>
      <c r="AB15" s="184"/>
      <c r="AC15" s="185"/>
      <c r="AD15" s="184"/>
      <c r="AE15" s="186"/>
      <c r="AF15" s="222"/>
      <c r="AG15" s="223"/>
      <c r="AH15" s="226"/>
      <c r="AI15" s="227"/>
      <c r="AJ15" s="144"/>
      <c r="AN15" s="2">
        <f t="shared" si="1"/>
        <v>0</v>
      </c>
      <c r="AQ15" s="187"/>
      <c r="AR15" s="187"/>
      <c r="AS15" s="187"/>
      <c r="AT15" s="187"/>
    </row>
    <row r="16" spans="1:46" s="5" customFormat="1" ht="16.5" customHeight="1">
      <c r="A16" s="43">
        <v>3</v>
      </c>
      <c r="B16" s="36"/>
      <c r="C16" s="36"/>
      <c r="D16" s="36"/>
      <c r="E16" s="146">
        <f>IF('申込必要事項'!$C$3="","",'申込必要事項'!$C$3)</f>
      </c>
      <c r="F16" s="89"/>
      <c r="G16" s="90"/>
      <c r="H16" s="91"/>
      <c r="I16" s="90"/>
      <c r="J16" s="145"/>
      <c r="K16" s="222"/>
      <c r="L16" s="223"/>
      <c r="M16" s="226"/>
      <c r="N16" s="227"/>
      <c r="O16" s="144"/>
      <c r="Q16" s="5" t="str">
        <f>IF('参加人数'!B7="","",'参加人数'!B7)</f>
        <v>3年100m</v>
      </c>
      <c r="S16" s="2">
        <f t="shared" si="0"/>
        <v>0</v>
      </c>
      <c r="V16" s="188">
        <v>3</v>
      </c>
      <c r="W16" s="181"/>
      <c r="X16" s="181"/>
      <c r="Y16" s="181"/>
      <c r="Z16" s="182">
        <f>IF('申込必要事項'!$C$3="","",'申込必要事項'!$C$3)</f>
      </c>
      <c r="AA16" s="183"/>
      <c r="AB16" s="184"/>
      <c r="AC16" s="185"/>
      <c r="AD16" s="184"/>
      <c r="AE16" s="186"/>
      <c r="AF16" s="222"/>
      <c r="AG16" s="223"/>
      <c r="AH16" s="226"/>
      <c r="AI16" s="227"/>
      <c r="AJ16" s="144"/>
      <c r="AN16" s="2">
        <f t="shared" si="1"/>
        <v>0</v>
      </c>
      <c r="AQ16" s="187"/>
      <c r="AR16" s="187"/>
      <c r="AS16" s="187"/>
      <c r="AT16" s="187"/>
    </row>
    <row r="17" spans="1:46" s="5" customFormat="1" ht="16.5" customHeight="1">
      <c r="A17" s="43">
        <v>4</v>
      </c>
      <c r="B17" s="36"/>
      <c r="C17" s="36"/>
      <c r="D17" s="36"/>
      <c r="E17" s="146">
        <f>IF('申込必要事項'!$C$3="","",'申込必要事項'!$C$3)</f>
      </c>
      <c r="F17" s="89"/>
      <c r="G17" s="90"/>
      <c r="H17" s="91"/>
      <c r="I17" s="90"/>
      <c r="J17" s="145"/>
      <c r="K17" s="222"/>
      <c r="L17" s="223"/>
      <c r="M17" s="226"/>
      <c r="N17" s="227"/>
      <c r="O17" s="144"/>
      <c r="Q17" s="5" t="str">
        <f>IF('参加人数'!B8="","",'参加人数'!B8)</f>
        <v>400m</v>
      </c>
      <c r="S17" s="2">
        <f t="shared" si="0"/>
        <v>0</v>
      </c>
      <c r="V17" s="188">
        <v>4</v>
      </c>
      <c r="W17" s="181"/>
      <c r="X17" s="181"/>
      <c r="Y17" s="181"/>
      <c r="Z17" s="182">
        <f>IF('申込必要事項'!$C$3="","",'申込必要事項'!$C$3)</f>
      </c>
      <c r="AA17" s="183"/>
      <c r="AB17" s="184"/>
      <c r="AC17" s="185"/>
      <c r="AD17" s="184"/>
      <c r="AE17" s="186"/>
      <c r="AF17" s="222"/>
      <c r="AG17" s="223"/>
      <c r="AH17" s="226"/>
      <c r="AI17" s="227"/>
      <c r="AJ17" s="144"/>
      <c r="AN17" s="2">
        <f t="shared" si="1"/>
        <v>0</v>
      </c>
      <c r="AQ17" s="187"/>
      <c r="AR17" s="187"/>
      <c r="AS17" s="187"/>
      <c r="AT17" s="187"/>
    </row>
    <row r="18" spans="1:46" s="5" customFormat="1" ht="16.5" customHeight="1">
      <c r="A18" s="43">
        <v>5</v>
      </c>
      <c r="B18" s="36"/>
      <c r="C18" s="36"/>
      <c r="D18" s="36"/>
      <c r="E18" s="146">
        <f>IF('申込必要事項'!$C$3="","",'申込必要事項'!$C$3)</f>
      </c>
      <c r="F18" s="89"/>
      <c r="G18" s="90"/>
      <c r="H18" s="91"/>
      <c r="I18" s="90"/>
      <c r="J18" s="145"/>
      <c r="K18" s="222"/>
      <c r="L18" s="223"/>
      <c r="M18" s="226"/>
      <c r="N18" s="227"/>
      <c r="O18" s="144"/>
      <c r="Q18" s="5" t="str">
        <f>IF('参加人数'!B9="","",'参加人数'!B9)</f>
        <v>800m</v>
      </c>
      <c r="S18" s="2">
        <f t="shared" si="0"/>
        <v>0</v>
      </c>
      <c r="V18" s="188">
        <v>5</v>
      </c>
      <c r="W18" s="181"/>
      <c r="X18" s="181"/>
      <c r="Y18" s="181"/>
      <c r="Z18" s="182">
        <f>IF('申込必要事項'!$C$3="","",'申込必要事項'!$C$3)</f>
      </c>
      <c r="AA18" s="183"/>
      <c r="AB18" s="184"/>
      <c r="AC18" s="185"/>
      <c r="AD18" s="184"/>
      <c r="AE18" s="186"/>
      <c r="AF18" s="222"/>
      <c r="AG18" s="223"/>
      <c r="AH18" s="226"/>
      <c r="AI18" s="227"/>
      <c r="AJ18" s="144"/>
      <c r="AL18" s="214" t="str">
        <f>IF('参加人数'!E5="","",'参加人数'!E5)</f>
        <v>1年100m</v>
      </c>
      <c r="AN18" s="2">
        <f t="shared" si="1"/>
        <v>0</v>
      </c>
      <c r="AQ18" s="187"/>
      <c r="AR18" s="187"/>
      <c r="AS18" s="187"/>
      <c r="AT18" s="187"/>
    </row>
    <row r="19" spans="1:46" s="5" customFormat="1" ht="16.5" customHeight="1">
      <c r="A19" s="43">
        <v>6</v>
      </c>
      <c r="B19" s="36"/>
      <c r="C19" s="36"/>
      <c r="D19" s="36"/>
      <c r="E19" s="146">
        <f>IF('申込必要事項'!$C$3="","",'申込必要事項'!$C$3)</f>
      </c>
      <c r="F19" s="89"/>
      <c r="G19" s="90"/>
      <c r="H19" s="91"/>
      <c r="I19" s="90"/>
      <c r="J19" s="145"/>
      <c r="K19" s="222"/>
      <c r="L19" s="223"/>
      <c r="M19" s="226"/>
      <c r="N19" s="227"/>
      <c r="O19" s="144"/>
      <c r="Q19" s="5" t="str">
        <f>IF('参加人数'!B10="","",'参加人数'!B10)</f>
        <v>3000m</v>
      </c>
      <c r="S19" s="2">
        <f t="shared" si="0"/>
        <v>0</v>
      </c>
      <c r="V19" s="188">
        <v>6</v>
      </c>
      <c r="W19" s="181"/>
      <c r="X19" s="181"/>
      <c r="Y19" s="181"/>
      <c r="Z19" s="182">
        <f>IF('申込必要事項'!$C$3="","",'申込必要事項'!$C$3)</f>
      </c>
      <c r="AA19" s="183"/>
      <c r="AB19" s="184"/>
      <c r="AC19" s="185"/>
      <c r="AD19" s="184"/>
      <c r="AE19" s="186"/>
      <c r="AF19" s="222"/>
      <c r="AG19" s="223"/>
      <c r="AH19" s="226"/>
      <c r="AI19" s="227"/>
      <c r="AJ19" s="144"/>
      <c r="AL19" s="214" t="str">
        <f>IF('参加人数'!E6="","",'参加人数'!E6)</f>
        <v>2年100m</v>
      </c>
      <c r="AN19" s="2">
        <f t="shared" si="1"/>
        <v>0</v>
      </c>
      <c r="AQ19" s="187"/>
      <c r="AR19" s="187"/>
      <c r="AS19" s="187"/>
      <c r="AT19" s="187"/>
    </row>
    <row r="20" spans="1:46" s="5" customFormat="1" ht="16.5" customHeight="1">
      <c r="A20" s="43">
        <v>7</v>
      </c>
      <c r="B20" s="36"/>
      <c r="C20" s="36"/>
      <c r="D20" s="36"/>
      <c r="E20" s="146">
        <f>IF('申込必要事項'!$C$3="","",'申込必要事項'!$C$3)</f>
      </c>
      <c r="F20" s="89"/>
      <c r="G20" s="90"/>
      <c r="H20" s="91"/>
      <c r="I20" s="90"/>
      <c r="J20" s="145"/>
      <c r="K20" s="222"/>
      <c r="L20" s="223"/>
      <c r="M20" s="226"/>
      <c r="N20" s="227"/>
      <c r="O20" s="144"/>
      <c r="Q20" s="5" t="str">
        <f>IF('参加人数'!B11="","",'参加人数'!B11)</f>
        <v>110mH</v>
      </c>
      <c r="S20" s="2">
        <f t="shared" si="0"/>
        <v>0</v>
      </c>
      <c r="V20" s="188">
        <v>7</v>
      </c>
      <c r="W20" s="181"/>
      <c r="X20" s="181"/>
      <c r="Y20" s="181"/>
      <c r="Z20" s="182">
        <f>IF('申込必要事項'!$C$3="","",'申込必要事項'!$C$3)</f>
      </c>
      <c r="AA20" s="183"/>
      <c r="AB20" s="184"/>
      <c r="AC20" s="185"/>
      <c r="AD20" s="184"/>
      <c r="AE20" s="186"/>
      <c r="AF20" s="222"/>
      <c r="AG20" s="223"/>
      <c r="AH20" s="226"/>
      <c r="AI20" s="227"/>
      <c r="AJ20" s="144"/>
      <c r="AL20" s="214" t="str">
        <f>IF('参加人数'!E7="","",'参加人数'!E7)</f>
        <v>3年100m</v>
      </c>
      <c r="AN20" s="2">
        <f t="shared" si="1"/>
        <v>0</v>
      </c>
      <c r="AQ20" s="187"/>
      <c r="AR20" s="187"/>
      <c r="AS20" s="187"/>
      <c r="AT20" s="187"/>
    </row>
    <row r="21" spans="1:46" s="5" customFormat="1" ht="16.5" customHeight="1">
      <c r="A21" s="43">
        <v>8</v>
      </c>
      <c r="B21" s="36"/>
      <c r="C21" s="36"/>
      <c r="D21" s="36"/>
      <c r="E21" s="146">
        <f>IF('申込必要事項'!$C$3="","",'申込必要事項'!$C$3)</f>
      </c>
      <c r="F21" s="89"/>
      <c r="G21" s="90"/>
      <c r="H21" s="91"/>
      <c r="I21" s="90"/>
      <c r="J21" s="145"/>
      <c r="K21" s="222"/>
      <c r="L21" s="223"/>
      <c r="M21" s="226"/>
      <c r="N21" s="227"/>
      <c r="O21" s="144"/>
      <c r="Q21" s="5" t="str">
        <f>IF('参加人数'!B12="","",'参加人数'!B12)</f>
        <v>走高跳</v>
      </c>
      <c r="S21" s="2">
        <f t="shared" si="0"/>
        <v>0</v>
      </c>
      <c r="V21" s="188">
        <v>8</v>
      </c>
      <c r="W21" s="181"/>
      <c r="X21" s="181"/>
      <c r="Y21" s="181"/>
      <c r="Z21" s="182">
        <f>IF('申込必要事項'!$C$3="","",'申込必要事項'!$C$3)</f>
      </c>
      <c r="AA21" s="183"/>
      <c r="AB21" s="184"/>
      <c r="AC21" s="185"/>
      <c r="AD21" s="184"/>
      <c r="AE21" s="186"/>
      <c r="AF21" s="222"/>
      <c r="AG21" s="290"/>
      <c r="AH21" s="226"/>
      <c r="AI21" s="227"/>
      <c r="AJ21" s="144"/>
      <c r="AL21" s="214" t="str">
        <f>IF('参加人数'!E8="","",'参加人数'!E8)</f>
        <v>400m</v>
      </c>
      <c r="AN21" s="2">
        <f t="shared" si="1"/>
        <v>0</v>
      </c>
      <c r="AQ21" s="187"/>
      <c r="AR21" s="187"/>
      <c r="AS21" s="187"/>
      <c r="AT21" s="187"/>
    </row>
    <row r="22" spans="1:46" s="5" customFormat="1" ht="16.5" customHeight="1">
      <c r="A22" s="43">
        <v>9</v>
      </c>
      <c r="B22" s="36"/>
      <c r="C22" s="36"/>
      <c r="D22" s="36"/>
      <c r="E22" s="146">
        <f>IF('申込必要事項'!$C$3="","",'申込必要事項'!$C$3)</f>
      </c>
      <c r="F22" s="89"/>
      <c r="G22" s="90"/>
      <c r="H22" s="91"/>
      <c r="I22" s="90"/>
      <c r="J22" s="145"/>
      <c r="K22" s="222"/>
      <c r="L22" s="223"/>
      <c r="M22" s="226"/>
      <c r="N22" s="227"/>
      <c r="O22" s="144"/>
      <c r="Q22" s="5" t="str">
        <f>IF('参加人数'!B13="","",'参加人数'!B13)</f>
        <v>棒高跳</v>
      </c>
      <c r="S22" s="2">
        <f t="shared" si="0"/>
        <v>0</v>
      </c>
      <c r="V22" s="188">
        <v>9</v>
      </c>
      <c r="W22" s="181"/>
      <c r="X22" s="181"/>
      <c r="Y22" s="181"/>
      <c r="Z22" s="182">
        <f>IF('申込必要事項'!$C$3="","",'申込必要事項'!$C$3)</f>
      </c>
      <c r="AA22" s="183"/>
      <c r="AB22" s="184"/>
      <c r="AC22" s="185"/>
      <c r="AD22" s="184"/>
      <c r="AE22" s="186"/>
      <c r="AF22" s="222"/>
      <c r="AG22" s="290"/>
      <c r="AH22" s="226"/>
      <c r="AI22" s="227"/>
      <c r="AJ22" s="144"/>
      <c r="AL22" s="214" t="str">
        <f>IF('参加人数'!E9="","",'参加人数'!E9)</f>
        <v>800m</v>
      </c>
      <c r="AN22" s="2">
        <f t="shared" si="1"/>
        <v>0</v>
      </c>
      <c r="AQ22" s="187"/>
      <c r="AR22" s="187"/>
      <c r="AS22" s="187"/>
      <c r="AT22" s="187"/>
    </row>
    <row r="23" spans="1:46" s="5" customFormat="1" ht="16.5" customHeight="1">
      <c r="A23" s="43">
        <v>10</v>
      </c>
      <c r="B23" s="36"/>
      <c r="C23" s="36"/>
      <c r="D23" s="36"/>
      <c r="E23" s="146">
        <f>IF('申込必要事項'!$C$3="","",'申込必要事項'!$C$3)</f>
      </c>
      <c r="F23" s="89"/>
      <c r="G23" s="90"/>
      <c r="H23" s="91"/>
      <c r="I23" s="90"/>
      <c r="J23" s="145"/>
      <c r="K23" s="222"/>
      <c r="L23" s="223"/>
      <c r="M23" s="226"/>
      <c r="N23" s="227"/>
      <c r="O23" s="144"/>
      <c r="Q23" s="5" t="str">
        <f>IF('参加人数'!B14="","",'参加人数'!B14)</f>
        <v>走幅跳</v>
      </c>
      <c r="S23" s="2">
        <f t="shared" si="0"/>
        <v>0</v>
      </c>
      <c r="V23" s="188">
        <v>10</v>
      </c>
      <c r="W23" s="181"/>
      <c r="X23" s="181"/>
      <c r="Y23" s="181"/>
      <c r="Z23" s="182">
        <f>IF('申込必要事項'!$C$3="","",'申込必要事項'!$C$3)</f>
      </c>
      <c r="AA23" s="183"/>
      <c r="AB23" s="184"/>
      <c r="AC23" s="185"/>
      <c r="AD23" s="184"/>
      <c r="AE23" s="186"/>
      <c r="AF23" s="222"/>
      <c r="AG23" s="290"/>
      <c r="AH23" s="226"/>
      <c r="AI23" s="227"/>
      <c r="AJ23" s="144"/>
      <c r="AL23" s="214" t="str">
        <f>IF('参加人数'!E10="","",'参加人数'!E10)</f>
        <v>1500m</v>
      </c>
      <c r="AN23" s="2">
        <f t="shared" si="1"/>
        <v>0</v>
      </c>
      <c r="AQ23" s="187"/>
      <c r="AR23" s="187"/>
      <c r="AS23" s="187"/>
      <c r="AT23" s="187"/>
    </row>
    <row r="24" spans="1:46" s="5" customFormat="1" ht="16.5" customHeight="1">
      <c r="A24" s="43">
        <v>12</v>
      </c>
      <c r="B24" s="36"/>
      <c r="C24" s="36"/>
      <c r="D24" s="36"/>
      <c r="E24" s="146">
        <f>IF('申込必要事項'!$C$3="","",'申込必要事項'!$C$3)</f>
      </c>
      <c r="F24" s="89"/>
      <c r="G24" s="90"/>
      <c r="H24" s="91"/>
      <c r="I24" s="90"/>
      <c r="J24" s="145"/>
      <c r="K24" s="222"/>
      <c r="L24" s="223"/>
      <c r="M24" s="226"/>
      <c r="N24" s="227"/>
      <c r="O24" s="144"/>
      <c r="Q24" s="5" t="str">
        <f>IF('参加人数'!B15="","",'参加人数'!B15)</f>
        <v>砲丸投⑤</v>
      </c>
      <c r="S24" s="2">
        <f t="shared" si="0"/>
        <v>0</v>
      </c>
      <c r="V24" s="188">
        <v>12</v>
      </c>
      <c r="W24" s="181"/>
      <c r="X24" s="181"/>
      <c r="Y24" s="181"/>
      <c r="Z24" s="182">
        <f>IF('申込必要事項'!$C$3="","",'申込必要事項'!$C$3)</f>
      </c>
      <c r="AA24" s="183"/>
      <c r="AB24" s="184"/>
      <c r="AC24" s="185"/>
      <c r="AD24" s="184"/>
      <c r="AE24" s="186"/>
      <c r="AF24" s="222"/>
      <c r="AG24" s="290"/>
      <c r="AH24" s="226"/>
      <c r="AI24" s="227"/>
      <c r="AJ24" s="144"/>
      <c r="AL24" s="214" t="str">
        <f>IF('参加人数'!E11="","",'参加人数'!E11)</f>
        <v>100mH</v>
      </c>
      <c r="AN24" s="2">
        <f t="shared" si="1"/>
        <v>0</v>
      </c>
      <c r="AQ24" s="187"/>
      <c r="AR24" s="187"/>
      <c r="AS24" s="187"/>
      <c r="AT24" s="187"/>
    </row>
    <row r="25" spans="1:46" s="5" customFormat="1" ht="16.5" customHeight="1">
      <c r="A25" s="43">
        <v>12</v>
      </c>
      <c r="B25" s="36"/>
      <c r="C25" s="36"/>
      <c r="D25" s="36"/>
      <c r="E25" s="146">
        <f>IF('申込必要事項'!$C$3="","",'申込必要事項'!$C$3)</f>
      </c>
      <c r="F25" s="89"/>
      <c r="G25" s="90"/>
      <c r="H25" s="91"/>
      <c r="I25" s="90"/>
      <c r="J25" s="145"/>
      <c r="K25" s="222"/>
      <c r="L25" s="223"/>
      <c r="M25" s="226"/>
      <c r="N25" s="227"/>
      <c r="O25" s="144"/>
      <c r="Q25" s="5" t="str">
        <f>IF('参加人数'!B16="","",'参加人数'!B16)</f>
        <v>円盤投1.5Kg</v>
      </c>
      <c r="S25" s="2">
        <f t="shared" si="0"/>
        <v>0</v>
      </c>
      <c r="V25" s="188">
        <v>12</v>
      </c>
      <c r="W25" s="181"/>
      <c r="X25" s="181"/>
      <c r="Y25" s="181"/>
      <c r="Z25" s="182">
        <f>IF('申込必要事項'!$C$3="","",'申込必要事項'!$C$3)</f>
      </c>
      <c r="AA25" s="183"/>
      <c r="AB25" s="184"/>
      <c r="AC25" s="185"/>
      <c r="AD25" s="184"/>
      <c r="AE25" s="186"/>
      <c r="AF25" s="222"/>
      <c r="AG25" s="290"/>
      <c r="AH25" s="226"/>
      <c r="AI25" s="227"/>
      <c r="AJ25" s="144"/>
      <c r="AL25" s="214" t="str">
        <f>IF('参加人数'!E12="","",'参加人数'!E12)</f>
        <v>走高跳</v>
      </c>
      <c r="AN25" s="2">
        <f t="shared" si="1"/>
        <v>0</v>
      </c>
      <c r="AQ25" s="187"/>
      <c r="AR25" s="187"/>
      <c r="AS25" s="187"/>
      <c r="AT25" s="187"/>
    </row>
    <row r="26" spans="1:46" s="5" customFormat="1" ht="16.5" customHeight="1">
      <c r="A26" s="43">
        <v>13</v>
      </c>
      <c r="B26" s="36"/>
      <c r="C26" s="36"/>
      <c r="D26" s="36"/>
      <c r="E26" s="146">
        <f>IF('申込必要事項'!$C$3="","",'申込必要事項'!$C$3)</f>
      </c>
      <c r="F26" s="89"/>
      <c r="G26" s="90"/>
      <c r="H26" s="91"/>
      <c r="I26" s="90"/>
      <c r="J26" s="145"/>
      <c r="K26" s="222"/>
      <c r="L26" s="223"/>
      <c r="M26" s="226"/>
      <c r="N26" s="227"/>
      <c r="O26" s="144"/>
      <c r="Q26" s="5" t="str">
        <f>IF('参加人数'!B17="","",'参加人数'!B17)</f>
        <v>四種競技</v>
      </c>
      <c r="S26" s="2">
        <f t="shared" si="0"/>
        <v>0</v>
      </c>
      <c r="V26" s="188">
        <v>13</v>
      </c>
      <c r="W26" s="181"/>
      <c r="X26" s="181"/>
      <c r="Y26" s="181"/>
      <c r="Z26" s="182">
        <f>IF('申込必要事項'!$C$3="","",'申込必要事項'!$C$3)</f>
      </c>
      <c r="AA26" s="183"/>
      <c r="AB26" s="184"/>
      <c r="AC26" s="185"/>
      <c r="AD26" s="184"/>
      <c r="AE26" s="186"/>
      <c r="AF26" s="222"/>
      <c r="AG26" s="290"/>
      <c r="AH26" s="226"/>
      <c r="AI26" s="227"/>
      <c r="AJ26" s="144"/>
      <c r="AL26" s="214" t="str">
        <f>IF('参加人数'!E13="","",'参加人数'!E13)</f>
        <v>走幅跳</v>
      </c>
      <c r="AN26" s="2">
        <f t="shared" si="1"/>
        <v>0</v>
      </c>
      <c r="AQ26" s="187"/>
      <c r="AR26" s="187"/>
      <c r="AS26" s="187"/>
      <c r="AT26" s="187"/>
    </row>
    <row r="27" spans="1:46" s="5" customFormat="1" ht="16.5" customHeight="1">
      <c r="A27" s="43">
        <v>14</v>
      </c>
      <c r="B27" s="36"/>
      <c r="C27" s="36"/>
      <c r="D27" s="36"/>
      <c r="E27" s="146">
        <f>IF('申込必要事項'!$C$3="","",'申込必要事項'!$C$3)</f>
      </c>
      <c r="F27" s="89"/>
      <c r="G27" s="90"/>
      <c r="H27" s="91"/>
      <c r="I27" s="90"/>
      <c r="J27" s="145"/>
      <c r="K27" s="222"/>
      <c r="L27" s="223"/>
      <c r="M27" s="226"/>
      <c r="N27" s="227"/>
      <c r="O27" s="144"/>
      <c r="Q27" s="5">
        <f>IF('参加人数'!B18="","",'参加人数'!B18)</f>
      </c>
      <c r="S27" s="2">
        <f t="shared" si="0"/>
        <v>0</v>
      </c>
      <c r="V27" s="188">
        <v>14</v>
      </c>
      <c r="W27" s="181"/>
      <c r="X27" s="181"/>
      <c r="Y27" s="181"/>
      <c r="Z27" s="182">
        <f>IF('申込必要事項'!$C$3="","",'申込必要事項'!$C$3)</f>
      </c>
      <c r="AA27" s="183"/>
      <c r="AB27" s="184"/>
      <c r="AC27" s="185"/>
      <c r="AD27" s="184"/>
      <c r="AE27" s="186"/>
      <c r="AF27" s="222"/>
      <c r="AG27" s="290"/>
      <c r="AH27" s="226"/>
      <c r="AI27" s="227"/>
      <c r="AJ27" s="144"/>
      <c r="AL27" s="214" t="str">
        <f>IF('参加人数'!E14="","",'参加人数'!E14)</f>
        <v>砲丸投②</v>
      </c>
      <c r="AN27" s="2">
        <f t="shared" si="1"/>
        <v>0</v>
      </c>
      <c r="AQ27" s="187"/>
      <c r="AR27" s="187"/>
      <c r="AS27" s="187"/>
      <c r="AT27" s="187"/>
    </row>
    <row r="28" spans="1:46" s="5" customFormat="1" ht="16.5" customHeight="1">
      <c r="A28" s="43">
        <v>15</v>
      </c>
      <c r="B28" s="36"/>
      <c r="C28" s="36"/>
      <c r="D28" s="36"/>
      <c r="E28" s="146">
        <f>IF('申込必要事項'!$C$3="","",'申込必要事項'!$C$3)</f>
      </c>
      <c r="F28" s="89"/>
      <c r="G28" s="90"/>
      <c r="H28" s="91"/>
      <c r="I28" s="90"/>
      <c r="J28" s="145"/>
      <c r="K28" s="222"/>
      <c r="L28" s="223"/>
      <c r="M28" s="226"/>
      <c r="N28" s="227"/>
      <c r="O28" s="144"/>
      <c r="Q28" s="5">
        <f>IF('参加人数'!B19="","",'参加人数'!B19)</f>
      </c>
      <c r="S28" s="2">
        <f t="shared" si="0"/>
        <v>0</v>
      </c>
      <c r="V28" s="188">
        <v>15</v>
      </c>
      <c r="W28" s="181"/>
      <c r="X28" s="181"/>
      <c r="Y28" s="181"/>
      <c r="Z28" s="182">
        <f>IF('申込必要事項'!$C$3="","",'申込必要事項'!$C$3)</f>
      </c>
      <c r="AA28" s="183"/>
      <c r="AB28" s="184"/>
      <c r="AC28" s="185"/>
      <c r="AD28" s="184"/>
      <c r="AE28" s="186"/>
      <c r="AF28" s="222"/>
      <c r="AG28" s="290"/>
      <c r="AH28" s="226"/>
      <c r="AI28" s="227"/>
      <c r="AJ28" s="144"/>
      <c r="AL28" s="214" t="str">
        <f>IF('参加人数'!E15="","",'参加人数'!E15)</f>
        <v>円盤投1.0Kg</v>
      </c>
      <c r="AN28" s="2">
        <f t="shared" si="1"/>
        <v>0</v>
      </c>
      <c r="AQ28" s="187"/>
      <c r="AR28" s="187"/>
      <c r="AS28" s="187"/>
      <c r="AT28" s="187"/>
    </row>
    <row r="29" spans="1:46" s="5" customFormat="1" ht="16.5" customHeight="1">
      <c r="A29" s="43">
        <v>16</v>
      </c>
      <c r="B29" s="36"/>
      <c r="C29" s="36"/>
      <c r="D29" s="36"/>
      <c r="E29" s="146">
        <f>IF('申込必要事項'!$C$3="","",'申込必要事項'!$C$3)</f>
      </c>
      <c r="F29" s="89"/>
      <c r="G29" s="90"/>
      <c r="H29" s="91"/>
      <c r="I29" s="90"/>
      <c r="J29" s="145"/>
      <c r="K29" s="222"/>
      <c r="L29" s="223"/>
      <c r="M29" s="226"/>
      <c r="N29" s="227"/>
      <c r="O29" s="144"/>
      <c r="Q29" s="5">
        <f>IF('参加人数'!B20="","",'参加人数'!B20)</f>
      </c>
      <c r="S29" s="2">
        <f t="shared" si="0"/>
        <v>0</v>
      </c>
      <c r="V29" s="188">
        <v>16</v>
      </c>
      <c r="W29" s="181"/>
      <c r="X29" s="181"/>
      <c r="Y29" s="181"/>
      <c r="Z29" s="182">
        <f>IF('申込必要事項'!$C$3="","",'申込必要事項'!$C$3)</f>
      </c>
      <c r="AA29" s="183"/>
      <c r="AB29" s="184"/>
      <c r="AC29" s="185"/>
      <c r="AD29" s="184"/>
      <c r="AE29" s="186"/>
      <c r="AF29" s="222"/>
      <c r="AG29" s="290"/>
      <c r="AH29" s="226"/>
      <c r="AI29" s="227"/>
      <c r="AJ29" s="144"/>
      <c r="AL29" s="214" t="str">
        <f>IF('参加人数'!E16="","",'参加人数'!E16)</f>
        <v>四種競技</v>
      </c>
      <c r="AN29" s="2">
        <f t="shared" si="1"/>
        <v>0</v>
      </c>
      <c r="AQ29" s="187"/>
      <c r="AR29" s="187"/>
      <c r="AS29" s="187"/>
      <c r="AT29" s="187"/>
    </row>
    <row r="30" spans="1:46" s="5" customFormat="1" ht="16.5" customHeight="1">
      <c r="A30" s="43">
        <v>17</v>
      </c>
      <c r="B30" s="36"/>
      <c r="C30" s="36"/>
      <c r="D30" s="36"/>
      <c r="E30" s="146">
        <f>IF('申込必要事項'!$C$3="","",'申込必要事項'!$C$3)</f>
      </c>
      <c r="F30" s="89"/>
      <c r="G30" s="90"/>
      <c r="H30" s="91"/>
      <c r="I30" s="90"/>
      <c r="J30" s="145"/>
      <c r="K30" s="222"/>
      <c r="L30" s="223"/>
      <c r="M30" s="226"/>
      <c r="N30" s="227"/>
      <c r="O30" s="144"/>
      <c r="Q30" s="5">
        <f>IF('参加人数'!B21="","",'参加人数'!B21)</f>
      </c>
      <c r="S30" s="2">
        <f t="shared" si="0"/>
        <v>0</v>
      </c>
      <c r="V30" s="188">
        <v>17</v>
      </c>
      <c r="W30" s="181"/>
      <c r="X30" s="181"/>
      <c r="Y30" s="181"/>
      <c r="Z30" s="182">
        <f>IF('申込必要事項'!$C$3="","",'申込必要事項'!$C$3)</f>
      </c>
      <c r="AA30" s="183"/>
      <c r="AB30" s="184"/>
      <c r="AC30" s="185"/>
      <c r="AD30" s="184"/>
      <c r="AE30" s="186"/>
      <c r="AF30" s="222"/>
      <c r="AG30" s="290"/>
      <c r="AH30" s="226"/>
      <c r="AI30" s="227"/>
      <c r="AJ30" s="144"/>
      <c r="AL30" s="214">
        <f>IF('参加人数'!E17="","",'参加人数'!E17)</f>
      </c>
      <c r="AN30" s="2">
        <f t="shared" si="1"/>
        <v>0</v>
      </c>
      <c r="AQ30" s="187"/>
      <c r="AR30" s="187"/>
      <c r="AS30" s="187"/>
      <c r="AT30" s="187"/>
    </row>
    <row r="31" spans="1:46" s="5" customFormat="1" ht="16.5" customHeight="1">
      <c r="A31" s="43">
        <v>18</v>
      </c>
      <c r="B31" s="36"/>
      <c r="C31" s="36"/>
      <c r="D31" s="36"/>
      <c r="E31" s="146">
        <f>IF('申込必要事項'!$C$3="","",'申込必要事項'!$C$3)</f>
      </c>
      <c r="F31" s="89"/>
      <c r="G31" s="90"/>
      <c r="H31" s="91"/>
      <c r="I31" s="90"/>
      <c r="J31" s="145"/>
      <c r="K31" s="222"/>
      <c r="L31" s="223"/>
      <c r="M31" s="226"/>
      <c r="N31" s="227"/>
      <c r="O31" s="144"/>
      <c r="Q31" s="5">
        <f>IF('参加人数'!B22="","",'参加人数'!B22)</f>
      </c>
      <c r="S31" s="2">
        <f t="shared" si="0"/>
        <v>0</v>
      </c>
      <c r="V31" s="188">
        <v>18</v>
      </c>
      <c r="W31" s="181"/>
      <c r="X31" s="181"/>
      <c r="Y31" s="181"/>
      <c r="Z31" s="182">
        <f>IF('申込必要事項'!$C$3="","",'申込必要事項'!$C$3)</f>
      </c>
      <c r="AA31" s="183"/>
      <c r="AB31" s="184"/>
      <c r="AC31" s="185"/>
      <c r="AD31" s="184"/>
      <c r="AE31" s="186"/>
      <c r="AF31" s="222"/>
      <c r="AG31" s="290"/>
      <c r="AH31" s="226"/>
      <c r="AI31" s="227"/>
      <c r="AJ31" s="144"/>
      <c r="AL31" s="214">
        <f>IF('参加人数'!E18="","",'参加人数'!E18)</f>
      </c>
      <c r="AN31" s="2">
        <f t="shared" si="1"/>
        <v>0</v>
      </c>
      <c r="AQ31" s="187"/>
      <c r="AR31" s="187"/>
      <c r="AS31" s="187"/>
      <c r="AT31" s="187"/>
    </row>
    <row r="32" spans="1:46" s="5" customFormat="1" ht="16.5" customHeight="1">
      <c r="A32" s="43">
        <v>19</v>
      </c>
      <c r="B32" s="36"/>
      <c r="C32" s="36"/>
      <c r="D32" s="36"/>
      <c r="E32" s="146">
        <f>IF('申込必要事項'!$C$3="","",'申込必要事項'!$C$3)</f>
      </c>
      <c r="F32" s="89"/>
      <c r="G32" s="90"/>
      <c r="H32" s="91"/>
      <c r="I32" s="90"/>
      <c r="J32" s="145"/>
      <c r="K32" s="222"/>
      <c r="L32" s="223"/>
      <c r="M32" s="226"/>
      <c r="N32" s="227"/>
      <c r="O32" s="144"/>
      <c r="Q32" s="5">
        <f>IF('参加人数'!B23="","",'参加人数'!B23)</f>
      </c>
      <c r="S32" s="2">
        <f t="shared" si="0"/>
        <v>0</v>
      </c>
      <c r="V32" s="188">
        <v>19</v>
      </c>
      <c r="W32" s="181"/>
      <c r="X32" s="181"/>
      <c r="Y32" s="181"/>
      <c r="Z32" s="182">
        <f>IF('申込必要事項'!$C$3="","",'申込必要事項'!$C$3)</f>
      </c>
      <c r="AA32" s="183"/>
      <c r="AB32" s="184"/>
      <c r="AC32" s="185"/>
      <c r="AD32" s="184"/>
      <c r="AE32" s="186"/>
      <c r="AF32" s="222"/>
      <c r="AG32" s="290"/>
      <c r="AH32" s="226"/>
      <c r="AI32" s="227"/>
      <c r="AJ32" s="144"/>
      <c r="AL32" s="214">
        <f>IF('参加人数'!E19="","",'参加人数'!E19)</f>
      </c>
      <c r="AN32" s="2">
        <f t="shared" si="1"/>
        <v>0</v>
      </c>
      <c r="AQ32" s="187"/>
      <c r="AR32" s="187"/>
      <c r="AS32" s="187"/>
      <c r="AT32" s="187"/>
    </row>
    <row r="33" spans="1:46" s="5" customFormat="1" ht="16.5" customHeight="1">
      <c r="A33" s="43">
        <v>20</v>
      </c>
      <c r="B33" s="36"/>
      <c r="C33" s="36"/>
      <c r="D33" s="36"/>
      <c r="E33" s="146">
        <f>IF('申込必要事項'!$C$3="","",'申込必要事項'!$C$3)</f>
      </c>
      <c r="F33" s="89"/>
      <c r="G33" s="90"/>
      <c r="H33" s="91"/>
      <c r="I33" s="90"/>
      <c r="J33" s="145"/>
      <c r="K33" s="222"/>
      <c r="L33" s="223"/>
      <c r="M33" s="226"/>
      <c r="N33" s="227"/>
      <c r="O33" s="144"/>
      <c r="Q33" s="5">
        <f>IF('参加人数'!B24="","",'参加人数'!B24)</f>
      </c>
      <c r="S33" s="2">
        <f t="shared" si="0"/>
        <v>0</v>
      </c>
      <c r="V33" s="188">
        <v>20</v>
      </c>
      <c r="W33" s="181"/>
      <c r="X33" s="181"/>
      <c r="Y33" s="181"/>
      <c r="Z33" s="182">
        <f>IF('申込必要事項'!$C$3="","",'申込必要事項'!$C$3)</f>
      </c>
      <c r="AA33" s="183"/>
      <c r="AB33" s="184"/>
      <c r="AC33" s="185"/>
      <c r="AD33" s="184"/>
      <c r="AE33" s="186"/>
      <c r="AF33" s="222"/>
      <c r="AG33" s="290"/>
      <c r="AH33" s="226"/>
      <c r="AI33" s="227"/>
      <c r="AJ33" s="144"/>
      <c r="AL33" s="214">
        <f>IF('参加人数'!E20="","",'参加人数'!E20)</f>
      </c>
      <c r="AN33" s="2">
        <f t="shared" si="1"/>
        <v>0</v>
      </c>
      <c r="AQ33" s="187"/>
      <c r="AR33" s="187"/>
      <c r="AS33" s="187"/>
      <c r="AT33" s="187"/>
    </row>
    <row r="34" spans="1:46" s="5" customFormat="1" ht="16.5" customHeight="1">
      <c r="A34" s="43">
        <v>21</v>
      </c>
      <c r="B34" s="36"/>
      <c r="C34" s="36"/>
      <c r="D34" s="36"/>
      <c r="E34" s="146">
        <f>IF('申込必要事項'!$C$3="","",'申込必要事項'!$C$3)</f>
      </c>
      <c r="F34" s="89"/>
      <c r="G34" s="90"/>
      <c r="H34" s="91"/>
      <c r="I34" s="90"/>
      <c r="J34" s="145"/>
      <c r="K34" s="222"/>
      <c r="L34" s="223"/>
      <c r="M34" s="226"/>
      <c r="N34" s="227"/>
      <c r="O34" s="144"/>
      <c r="Q34" s="5">
        <f>IF('参加人数'!B25="","",'参加人数'!B25)</f>
      </c>
      <c r="S34" s="2">
        <f t="shared" si="0"/>
        <v>0</v>
      </c>
      <c r="V34" s="188">
        <v>21</v>
      </c>
      <c r="W34" s="181"/>
      <c r="X34" s="181"/>
      <c r="Y34" s="181"/>
      <c r="Z34" s="182">
        <f>IF('申込必要事項'!$C$3="","",'申込必要事項'!$C$3)</f>
      </c>
      <c r="AA34" s="183"/>
      <c r="AB34" s="184"/>
      <c r="AC34" s="185"/>
      <c r="AD34" s="184"/>
      <c r="AE34" s="186"/>
      <c r="AF34" s="222"/>
      <c r="AG34" s="290"/>
      <c r="AH34" s="226"/>
      <c r="AI34" s="227"/>
      <c r="AJ34" s="144"/>
      <c r="AL34" s="214">
        <f>IF('参加人数'!E21="","",'参加人数'!E21)</f>
      </c>
      <c r="AN34" s="2">
        <f t="shared" si="1"/>
        <v>0</v>
      </c>
      <c r="AQ34" s="187"/>
      <c r="AR34" s="187"/>
      <c r="AS34" s="187"/>
      <c r="AT34" s="187"/>
    </row>
    <row r="35" spans="1:46" s="5" customFormat="1" ht="16.5" customHeight="1">
      <c r="A35" s="43">
        <v>22</v>
      </c>
      <c r="B35" s="36"/>
      <c r="C35" s="36"/>
      <c r="D35" s="36"/>
      <c r="E35" s="146">
        <f>IF('申込必要事項'!$C$3="","",'申込必要事項'!$C$3)</f>
      </c>
      <c r="F35" s="89"/>
      <c r="G35" s="90"/>
      <c r="H35" s="91"/>
      <c r="I35" s="90"/>
      <c r="J35" s="145"/>
      <c r="K35" s="222"/>
      <c r="L35" s="223"/>
      <c r="M35" s="226"/>
      <c r="N35" s="227"/>
      <c r="O35" s="144"/>
      <c r="S35" s="2">
        <f t="shared" si="0"/>
        <v>0</v>
      </c>
      <c r="V35" s="188">
        <v>22</v>
      </c>
      <c r="W35" s="181"/>
      <c r="X35" s="181"/>
      <c r="Y35" s="181"/>
      <c r="Z35" s="182">
        <f>IF('申込必要事項'!$C$3="","",'申込必要事項'!$C$3)</f>
      </c>
      <c r="AA35" s="183"/>
      <c r="AB35" s="184"/>
      <c r="AC35" s="185"/>
      <c r="AD35" s="184"/>
      <c r="AE35" s="186"/>
      <c r="AF35" s="222"/>
      <c r="AG35" s="290"/>
      <c r="AH35" s="226"/>
      <c r="AI35" s="227"/>
      <c r="AJ35" s="144"/>
      <c r="AL35" s="5">
        <f>IF('参加人数'!E22="","",'参加人数'!E22)</f>
      </c>
      <c r="AN35" s="2">
        <f t="shared" si="1"/>
        <v>0</v>
      </c>
      <c r="AQ35" s="187"/>
      <c r="AR35" s="187"/>
      <c r="AS35" s="187"/>
      <c r="AT35" s="187"/>
    </row>
    <row r="36" spans="1:46" s="5" customFormat="1" ht="16.5" customHeight="1">
      <c r="A36" s="43">
        <v>23</v>
      </c>
      <c r="B36" s="36"/>
      <c r="C36" s="36"/>
      <c r="D36" s="36"/>
      <c r="E36" s="146">
        <f>IF('申込必要事項'!$C$3="","",'申込必要事項'!$C$3)</f>
      </c>
      <c r="F36" s="89"/>
      <c r="G36" s="90"/>
      <c r="H36" s="91"/>
      <c r="I36" s="90"/>
      <c r="J36" s="145"/>
      <c r="K36" s="222"/>
      <c r="L36" s="223"/>
      <c r="M36" s="226"/>
      <c r="N36" s="227"/>
      <c r="O36" s="144"/>
      <c r="S36" s="2">
        <f t="shared" si="0"/>
        <v>0</v>
      </c>
      <c r="V36" s="188">
        <v>23</v>
      </c>
      <c r="W36" s="181"/>
      <c r="X36" s="181"/>
      <c r="Y36" s="181"/>
      <c r="Z36" s="182">
        <f>IF('申込必要事項'!$C$3="","",'申込必要事項'!$C$3)</f>
      </c>
      <c r="AA36" s="183"/>
      <c r="AB36" s="184"/>
      <c r="AC36" s="185"/>
      <c r="AD36" s="184"/>
      <c r="AE36" s="186"/>
      <c r="AF36" s="222"/>
      <c r="AG36" s="290"/>
      <c r="AH36" s="226"/>
      <c r="AI36" s="227"/>
      <c r="AJ36" s="144"/>
      <c r="AN36" s="2">
        <f t="shared" si="1"/>
        <v>0</v>
      </c>
      <c r="AQ36" s="187"/>
      <c r="AR36" s="187"/>
      <c r="AS36" s="187"/>
      <c r="AT36" s="187"/>
    </row>
    <row r="37" spans="1:46" s="5" customFormat="1" ht="16.5" customHeight="1">
      <c r="A37" s="43">
        <v>24</v>
      </c>
      <c r="B37" s="36"/>
      <c r="C37" s="36"/>
      <c r="D37" s="36"/>
      <c r="E37" s="146">
        <f>IF('申込必要事項'!$C$3="","",'申込必要事項'!$C$3)</f>
      </c>
      <c r="F37" s="89"/>
      <c r="G37" s="90"/>
      <c r="H37" s="91"/>
      <c r="I37" s="90"/>
      <c r="J37" s="145"/>
      <c r="K37" s="222"/>
      <c r="L37" s="223"/>
      <c r="M37" s="226"/>
      <c r="N37" s="227"/>
      <c r="O37" s="144"/>
      <c r="S37" s="2">
        <f t="shared" si="0"/>
        <v>0</v>
      </c>
      <c r="V37" s="188">
        <v>24</v>
      </c>
      <c r="W37" s="181"/>
      <c r="X37" s="181"/>
      <c r="Y37" s="181"/>
      <c r="Z37" s="182">
        <f>IF('申込必要事項'!$C$3="","",'申込必要事項'!$C$3)</f>
      </c>
      <c r="AA37" s="183"/>
      <c r="AB37" s="184"/>
      <c r="AC37" s="185"/>
      <c r="AD37" s="184"/>
      <c r="AE37" s="186"/>
      <c r="AF37" s="222"/>
      <c r="AG37" s="290"/>
      <c r="AH37" s="226"/>
      <c r="AI37" s="227"/>
      <c r="AJ37" s="144"/>
      <c r="AN37" s="2">
        <f t="shared" si="1"/>
        <v>0</v>
      </c>
      <c r="AQ37" s="187"/>
      <c r="AR37" s="187"/>
      <c r="AS37" s="187"/>
      <c r="AT37" s="187"/>
    </row>
    <row r="38" spans="1:46" s="5" customFormat="1" ht="16.5" customHeight="1">
      <c r="A38" s="43">
        <v>25</v>
      </c>
      <c r="B38" s="36"/>
      <c r="C38" s="36"/>
      <c r="D38" s="36"/>
      <c r="E38" s="146">
        <f>IF('申込必要事項'!$C$3="","",'申込必要事項'!$C$3)</f>
      </c>
      <c r="F38" s="89"/>
      <c r="G38" s="90"/>
      <c r="H38" s="91"/>
      <c r="I38" s="90"/>
      <c r="J38" s="145"/>
      <c r="K38" s="222"/>
      <c r="L38" s="223"/>
      <c r="M38" s="226"/>
      <c r="N38" s="227"/>
      <c r="O38" s="144"/>
      <c r="S38" s="2">
        <f t="shared" si="0"/>
        <v>0</v>
      </c>
      <c r="V38" s="188">
        <v>25</v>
      </c>
      <c r="W38" s="181"/>
      <c r="X38" s="181"/>
      <c r="Y38" s="181"/>
      <c r="Z38" s="182">
        <f>IF('申込必要事項'!$C$3="","",'申込必要事項'!$C$3)</f>
      </c>
      <c r="AA38" s="183"/>
      <c r="AB38" s="184"/>
      <c r="AC38" s="185"/>
      <c r="AD38" s="184"/>
      <c r="AE38" s="186"/>
      <c r="AF38" s="222"/>
      <c r="AG38" s="290"/>
      <c r="AH38" s="226"/>
      <c r="AI38" s="227"/>
      <c r="AJ38" s="144"/>
      <c r="AN38" s="2">
        <f t="shared" si="1"/>
        <v>0</v>
      </c>
      <c r="AQ38" s="187"/>
      <c r="AR38" s="187"/>
      <c r="AS38" s="187"/>
      <c r="AT38" s="187"/>
    </row>
    <row r="39" spans="1:46" s="5" customFormat="1" ht="16.5" customHeight="1">
      <c r="A39" s="43">
        <v>26</v>
      </c>
      <c r="B39" s="36"/>
      <c r="C39" s="36"/>
      <c r="D39" s="36"/>
      <c r="E39" s="146">
        <f>IF('申込必要事項'!$C$3="","",'申込必要事項'!$C$3)</f>
      </c>
      <c r="F39" s="89"/>
      <c r="G39" s="90"/>
      <c r="H39" s="91"/>
      <c r="I39" s="90"/>
      <c r="J39" s="145"/>
      <c r="K39" s="222"/>
      <c r="L39" s="223"/>
      <c r="M39" s="226"/>
      <c r="N39" s="227"/>
      <c r="O39" s="144"/>
      <c r="S39" s="2">
        <f t="shared" si="0"/>
        <v>0</v>
      </c>
      <c r="V39" s="188">
        <v>26</v>
      </c>
      <c r="W39" s="181"/>
      <c r="X39" s="181"/>
      <c r="Y39" s="181"/>
      <c r="Z39" s="182">
        <f>IF('申込必要事項'!$C$3="","",'申込必要事項'!$C$3)</f>
      </c>
      <c r="AA39" s="183"/>
      <c r="AB39" s="184"/>
      <c r="AC39" s="185"/>
      <c r="AD39" s="184"/>
      <c r="AE39" s="186"/>
      <c r="AF39" s="222"/>
      <c r="AG39" s="290"/>
      <c r="AH39" s="226"/>
      <c r="AI39" s="227"/>
      <c r="AJ39" s="144"/>
      <c r="AN39" s="2">
        <f t="shared" si="1"/>
        <v>0</v>
      </c>
      <c r="AQ39" s="187"/>
      <c r="AR39" s="187"/>
      <c r="AS39" s="187"/>
      <c r="AT39" s="187"/>
    </row>
    <row r="40" spans="1:46" s="5" customFormat="1" ht="16.5" customHeight="1">
      <c r="A40" s="43">
        <v>27</v>
      </c>
      <c r="B40" s="36"/>
      <c r="C40" s="36"/>
      <c r="D40" s="36"/>
      <c r="E40" s="146">
        <f>IF('申込必要事項'!$C$3="","",'申込必要事項'!$C$3)</f>
      </c>
      <c r="F40" s="89"/>
      <c r="G40" s="90"/>
      <c r="H40" s="91"/>
      <c r="I40" s="90"/>
      <c r="J40" s="145"/>
      <c r="K40" s="222"/>
      <c r="L40" s="223"/>
      <c r="M40" s="226"/>
      <c r="N40" s="227"/>
      <c r="O40" s="144"/>
      <c r="S40" s="2">
        <f t="shared" si="0"/>
        <v>0</v>
      </c>
      <c r="V40" s="188">
        <v>27</v>
      </c>
      <c r="W40" s="181"/>
      <c r="X40" s="181"/>
      <c r="Y40" s="181"/>
      <c r="Z40" s="182">
        <f>IF('申込必要事項'!$C$3="","",'申込必要事項'!$C$3)</f>
      </c>
      <c r="AA40" s="183"/>
      <c r="AB40" s="184"/>
      <c r="AC40" s="185"/>
      <c r="AD40" s="184"/>
      <c r="AE40" s="186"/>
      <c r="AF40" s="222"/>
      <c r="AG40" s="290"/>
      <c r="AH40" s="226"/>
      <c r="AI40" s="227"/>
      <c r="AJ40" s="144"/>
      <c r="AN40" s="2">
        <f t="shared" si="1"/>
        <v>0</v>
      </c>
      <c r="AQ40" s="187"/>
      <c r="AR40" s="187"/>
      <c r="AS40" s="187"/>
      <c r="AT40" s="187"/>
    </row>
    <row r="41" spans="1:46" s="5" customFormat="1" ht="16.5" customHeight="1">
      <c r="A41" s="43">
        <v>28</v>
      </c>
      <c r="B41" s="36"/>
      <c r="C41" s="36"/>
      <c r="D41" s="36"/>
      <c r="E41" s="146">
        <f>IF('申込必要事項'!$C$3="","",'申込必要事項'!$C$3)</f>
      </c>
      <c r="F41" s="89"/>
      <c r="G41" s="90"/>
      <c r="H41" s="91"/>
      <c r="I41" s="90"/>
      <c r="J41" s="145"/>
      <c r="K41" s="222"/>
      <c r="L41" s="223"/>
      <c r="M41" s="226"/>
      <c r="N41" s="227"/>
      <c r="O41" s="144"/>
      <c r="S41" s="2">
        <f t="shared" si="0"/>
        <v>0</v>
      </c>
      <c r="V41" s="188">
        <v>28</v>
      </c>
      <c r="W41" s="181"/>
      <c r="X41" s="181"/>
      <c r="Y41" s="181"/>
      <c r="Z41" s="182">
        <f>IF('申込必要事項'!$C$3="","",'申込必要事項'!$C$3)</f>
      </c>
      <c r="AA41" s="183"/>
      <c r="AB41" s="184"/>
      <c r="AC41" s="185"/>
      <c r="AD41" s="184"/>
      <c r="AE41" s="186"/>
      <c r="AF41" s="222"/>
      <c r="AG41" s="290"/>
      <c r="AH41" s="226"/>
      <c r="AI41" s="227"/>
      <c r="AJ41" s="144"/>
      <c r="AN41" s="2">
        <f t="shared" si="1"/>
        <v>0</v>
      </c>
      <c r="AQ41" s="187"/>
      <c r="AR41" s="187"/>
      <c r="AS41" s="187"/>
      <c r="AT41" s="187"/>
    </row>
    <row r="42" spans="1:46" s="5" customFormat="1" ht="16.5" customHeight="1">
      <c r="A42" s="43">
        <v>29</v>
      </c>
      <c r="B42" s="36"/>
      <c r="C42" s="36"/>
      <c r="D42" s="36"/>
      <c r="E42" s="146">
        <f>IF('申込必要事項'!$C$3="","",'申込必要事項'!$C$3)</f>
      </c>
      <c r="F42" s="89"/>
      <c r="G42" s="90"/>
      <c r="H42" s="91"/>
      <c r="I42" s="90"/>
      <c r="J42" s="145"/>
      <c r="K42" s="222"/>
      <c r="L42" s="223"/>
      <c r="M42" s="226"/>
      <c r="N42" s="227"/>
      <c r="O42" s="144"/>
      <c r="S42" s="2">
        <f t="shared" si="0"/>
        <v>0</v>
      </c>
      <c r="V42" s="188">
        <v>29</v>
      </c>
      <c r="W42" s="181"/>
      <c r="X42" s="181"/>
      <c r="Y42" s="181"/>
      <c r="Z42" s="182">
        <f>IF('申込必要事項'!$C$3="","",'申込必要事項'!$C$3)</f>
      </c>
      <c r="AA42" s="183"/>
      <c r="AB42" s="184"/>
      <c r="AC42" s="185"/>
      <c r="AD42" s="184"/>
      <c r="AE42" s="186"/>
      <c r="AF42" s="222"/>
      <c r="AG42" s="290"/>
      <c r="AH42" s="226"/>
      <c r="AI42" s="227"/>
      <c r="AJ42" s="144"/>
      <c r="AN42" s="2">
        <f t="shared" si="1"/>
        <v>0</v>
      </c>
      <c r="AQ42" s="187"/>
      <c r="AR42" s="187"/>
      <c r="AS42" s="187"/>
      <c r="AT42" s="187"/>
    </row>
    <row r="43" spans="1:46" s="5" customFormat="1" ht="16.5" customHeight="1">
      <c r="A43" s="43">
        <v>30</v>
      </c>
      <c r="B43" s="36"/>
      <c r="C43" s="36"/>
      <c r="D43" s="36"/>
      <c r="E43" s="146">
        <f>IF('申込必要事項'!$C$3="","",'申込必要事項'!$C$3)</f>
      </c>
      <c r="F43" s="89"/>
      <c r="G43" s="90"/>
      <c r="H43" s="91"/>
      <c r="I43" s="90"/>
      <c r="J43" s="145"/>
      <c r="K43" s="222"/>
      <c r="L43" s="223"/>
      <c r="M43" s="226"/>
      <c r="N43" s="227"/>
      <c r="O43" s="144"/>
      <c r="S43" s="2">
        <f t="shared" si="0"/>
        <v>0</v>
      </c>
      <c r="V43" s="188">
        <v>30</v>
      </c>
      <c r="W43" s="181"/>
      <c r="X43" s="181"/>
      <c r="Y43" s="181"/>
      <c r="Z43" s="182">
        <f>IF('申込必要事項'!$C$3="","",'申込必要事項'!$C$3)</f>
      </c>
      <c r="AA43" s="183"/>
      <c r="AB43" s="184"/>
      <c r="AC43" s="185"/>
      <c r="AD43" s="184"/>
      <c r="AE43" s="186"/>
      <c r="AF43" s="222"/>
      <c r="AG43" s="290"/>
      <c r="AH43" s="226"/>
      <c r="AI43" s="227"/>
      <c r="AJ43" s="144"/>
      <c r="AN43" s="2">
        <f t="shared" si="1"/>
        <v>0</v>
      </c>
      <c r="AQ43" s="187"/>
      <c r="AR43" s="187"/>
      <c r="AS43" s="187"/>
      <c r="AT43" s="187"/>
    </row>
    <row r="44" spans="1:46" s="5" customFormat="1" ht="16.5" customHeight="1">
      <c r="A44" s="43">
        <v>31</v>
      </c>
      <c r="B44" s="36"/>
      <c r="C44" s="36"/>
      <c r="D44" s="36"/>
      <c r="E44" s="146">
        <f>IF('申込必要事項'!$C$3="","",'申込必要事項'!$C$3)</f>
      </c>
      <c r="F44" s="89"/>
      <c r="G44" s="90"/>
      <c r="H44" s="91"/>
      <c r="I44" s="90"/>
      <c r="J44" s="145"/>
      <c r="K44" s="222"/>
      <c r="L44" s="223"/>
      <c r="M44" s="226"/>
      <c r="N44" s="227"/>
      <c r="O44" s="144"/>
      <c r="S44" s="2">
        <f t="shared" si="0"/>
        <v>0</v>
      </c>
      <c r="V44" s="188">
        <v>31</v>
      </c>
      <c r="W44" s="181"/>
      <c r="X44" s="181"/>
      <c r="Y44" s="181"/>
      <c r="Z44" s="182">
        <f>IF('申込必要事項'!$C$3="","",'申込必要事項'!$C$3)</f>
      </c>
      <c r="AA44" s="183"/>
      <c r="AB44" s="184"/>
      <c r="AC44" s="185"/>
      <c r="AD44" s="184"/>
      <c r="AE44" s="186"/>
      <c r="AF44" s="222"/>
      <c r="AG44" s="290"/>
      <c r="AH44" s="226"/>
      <c r="AI44" s="227"/>
      <c r="AJ44" s="144"/>
      <c r="AN44" s="2">
        <f t="shared" si="1"/>
        <v>0</v>
      </c>
      <c r="AQ44" s="187"/>
      <c r="AR44" s="187"/>
      <c r="AS44" s="187"/>
      <c r="AT44" s="187"/>
    </row>
    <row r="45" spans="1:46" s="5" customFormat="1" ht="16.5" customHeight="1">
      <c r="A45" s="43">
        <v>32</v>
      </c>
      <c r="B45" s="36"/>
      <c r="C45" s="36"/>
      <c r="D45" s="36"/>
      <c r="E45" s="146">
        <f>IF('申込必要事項'!$C$3="","",'申込必要事項'!$C$3)</f>
      </c>
      <c r="F45" s="89"/>
      <c r="G45" s="90"/>
      <c r="H45" s="91"/>
      <c r="I45" s="90"/>
      <c r="J45" s="145"/>
      <c r="K45" s="222"/>
      <c r="L45" s="223"/>
      <c r="M45" s="226"/>
      <c r="N45" s="227"/>
      <c r="O45" s="144"/>
      <c r="S45" s="2">
        <f t="shared" si="0"/>
        <v>0</v>
      </c>
      <c r="V45" s="188">
        <v>32</v>
      </c>
      <c r="W45" s="181"/>
      <c r="X45" s="181"/>
      <c r="Y45" s="181"/>
      <c r="Z45" s="182">
        <f>IF('申込必要事項'!$C$3="","",'申込必要事項'!$C$3)</f>
      </c>
      <c r="AA45" s="183"/>
      <c r="AB45" s="184"/>
      <c r="AC45" s="185"/>
      <c r="AD45" s="184"/>
      <c r="AE45" s="186"/>
      <c r="AF45" s="222"/>
      <c r="AG45" s="290"/>
      <c r="AH45" s="226"/>
      <c r="AI45" s="227"/>
      <c r="AJ45" s="144"/>
      <c r="AN45" s="2">
        <f t="shared" si="1"/>
        <v>0</v>
      </c>
      <c r="AQ45" s="187"/>
      <c r="AR45" s="187"/>
      <c r="AS45" s="187"/>
      <c r="AT45" s="187"/>
    </row>
    <row r="46" spans="1:46" s="5" customFormat="1" ht="16.5" customHeight="1">
      <c r="A46" s="43">
        <v>33</v>
      </c>
      <c r="B46" s="36"/>
      <c r="C46" s="36"/>
      <c r="D46" s="36"/>
      <c r="E46" s="146">
        <f>IF('申込必要事項'!$C$3="","",'申込必要事項'!$C$3)</f>
      </c>
      <c r="F46" s="89"/>
      <c r="G46" s="90"/>
      <c r="H46" s="91"/>
      <c r="I46" s="90"/>
      <c r="J46" s="145"/>
      <c r="K46" s="222"/>
      <c r="L46" s="223"/>
      <c r="M46" s="226"/>
      <c r="N46" s="227"/>
      <c r="O46" s="144"/>
      <c r="S46" s="2">
        <f t="shared" si="0"/>
        <v>0</v>
      </c>
      <c r="V46" s="188">
        <v>33</v>
      </c>
      <c r="W46" s="181"/>
      <c r="X46" s="181"/>
      <c r="Y46" s="181"/>
      <c r="Z46" s="182">
        <f>IF('申込必要事項'!$C$3="","",'申込必要事項'!$C$3)</f>
      </c>
      <c r="AA46" s="183"/>
      <c r="AB46" s="184"/>
      <c r="AC46" s="185"/>
      <c r="AD46" s="184"/>
      <c r="AE46" s="186"/>
      <c r="AF46" s="222"/>
      <c r="AG46" s="290"/>
      <c r="AH46" s="226"/>
      <c r="AI46" s="227"/>
      <c r="AJ46" s="144"/>
      <c r="AN46" s="2">
        <f t="shared" si="1"/>
        <v>0</v>
      </c>
      <c r="AQ46" s="187"/>
      <c r="AR46" s="187"/>
      <c r="AS46" s="187"/>
      <c r="AT46" s="187"/>
    </row>
    <row r="47" spans="1:46" s="5" customFormat="1" ht="16.5" customHeight="1">
      <c r="A47" s="43">
        <v>34</v>
      </c>
      <c r="B47" s="36"/>
      <c r="C47" s="36"/>
      <c r="D47" s="36"/>
      <c r="E47" s="146">
        <f>IF('申込必要事項'!$C$3="","",'申込必要事項'!$C$3)</f>
      </c>
      <c r="F47" s="89"/>
      <c r="G47" s="90"/>
      <c r="H47" s="91"/>
      <c r="I47" s="90"/>
      <c r="J47" s="145"/>
      <c r="K47" s="222"/>
      <c r="L47" s="223"/>
      <c r="M47" s="226"/>
      <c r="N47" s="227"/>
      <c r="O47" s="144"/>
      <c r="S47" s="2">
        <f t="shared" si="0"/>
        <v>0</v>
      </c>
      <c r="V47" s="188">
        <v>34</v>
      </c>
      <c r="W47" s="181"/>
      <c r="X47" s="181"/>
      <c r="Y47" s="181"/>
      <c r="Z47" s="182">
        <f>IF('申込必要事項'!$C$3="","",'申込必要事項'!$C$3)</f>
      </c>
      <c r="AA47" s="183"/>
      <c r="AB47" s="184"/>
      <c r="AC47" s="185"/>
      <c r="AD47" s="184"/>
      <c r="AE47" s="186"/>
      <c r="AF47" s="222"/>
      <c r="AG47" s="290"/>
      <c r="AH47" s="226"/>
      <c r="AI47" s="227"/>
      <c r="AJ47" s="144"/>
      <c r="AN47" s="2">
        <f t="shared" si="1"/>
        <v>0</v>
      </c>
      <c r="AQ47" s="187"/>
      <c r="AR47" s="187"/>
      <c r="AS47" s="187"/>
      <c r="AT47" s="187"/>
    </row>
    <row r="48" spans="1:46" s="5" customFormat="1" ht="16.5" customHeight="1">
      <c r="A48" s="43">
        <v>35</v>
      </c>
      <c r="B48" s="36"/>
      <c r="C48" s="36"/>
      <c r="D48" s="36"/>
      <c r="E48" s="146">
        <f>IF('申込必要事項'!$C$3="","",'申込必要事項'!$C$3)</f>
      </c>
      <c r="F48" s="89"/>
      <c r="G48" s="90"/>
      <c r="H48" s="91"/>
      <c r="I48" s="90"/>
      <c r="J48" s="145"/>
      <c r="K48" s="222"/>
      <c r="L48" s="223"/>
      <c r="M48" s="226"/>
      <c r="N48" s="227"/>
      <c r="O48" s="144"/>
      <c r="S48" s="2">
        <f t="shared" si="0"/>
        <v>0</v>
      </c>
      <c r="V48" s="188">
        <v>35</v>
      </c>
      <c r="W48" s="181"/>
      <c r="X48" s="181"/>
      <c r="Y48" s="181"/>
      <c r="Z48" s="182">
        <f>IF('申込必要事項'!$C$3="","",'申込必要事項'!$C$3)</f>
      </c>
      <c r="AA48" s="183"/>
      <c r="AB48" s="184"/>
      <c r="AC48" s="185"/>
      <c r="AD48" s="184"/>
      <c r="AE48" s="186"/>
      <c r="AF48" s="222"/>
      <c r="AG48" s="290"/>
      <c r="AH48" s="226"/>
      <c r="AI48" s="227"/>
      <c r="AJ48" s="144"/>
      <c r="AN48" s="2">
        <f t="shared" si="1"/>
        <v>0</v>
      </c>
      <c r="AQ48" s="187"/>
      <c r="AR48" s="187"/>
      <c r="AS48" s="187"/>
      <c r="AT48" s="187"/>
    </row>
    <row r="49" spans="1:49" ht="16.5" customHeight="1">
      <c r="A49" s="43">
        <v>36</v>
      </c>
      <c r="B49" s="36"/>
      <c r="C49" s="36"/>
      <c r="D49" s="36"/>
      <c r="E49" s="146">
        <f>IF('申込必要事項'!$C$3="","",'申込必要事項'!$C$3)</f>
      </c>
      <c r="F49" s="89"/>
      <c r="G49" s="90"/>
      <c r="H49" s="91"/>
      <c r="I49" s="90"/>
      <c r="J49" s="145"/>
      <c r="K49" s="222"/>
      <c r="L49" s="223"/>
      <c r="M49" s="226"/>
      <c r="N49" s="227"/>
      <c r="O49" s="144"/>
      <c r="P49" s="5"/>
      <c r="Q49" s="5"/>
      <c r="R49" s="5"/>
      <c r="S49" s="2">
        <f aca="true" t="shared" si="2" ref="S49:S60">COUNTA(G49,I49)</f>
        <v>0</v>
      </c>
      <c r="T49" s="5"/>
      <c r="U49" s="5"/>
      <c r="V49" s="188">
        <v>36</v>
      </c>
      <c r="W49" s="181"/>
      <c r="X49" s="181"/>
      <c r="Y49" s="181"/>
      <c r="Z49" s="182">
        <f>IF('申込必要事項'!$C$3="","",'申込必要事項'!$C$3)</f>
      </c>
      <c r="AA49" s="183"/>
      <c r="AB49" s="184"/>
      <c r="AC49" s="185"/>
      <c r="AD49" s="184"/>
      <c r="AE49" s="186"/>
      <c r="AF49" s="222"/>
      <c r="AG49" s="290"/>
      <c r="AH49" s="226"/>
      <c r="AI49" s="227"/>
      <c r="AJ49" s="144"/>
      <c r="AK49" s="5"/>
      <c r="AL49" s="5"/>
      <c r="AM49" s="5"/>
      <c r="AN49" s="2">
        <f t="shared" si="1"/>
        <v>0</v>
      </c>
      <c r="AO49" s="5"/>
      <c r="AP49" s="5"/>
      <c r="AQ49" s="187"/>
      <c r="AR49" s="187"/>
      <c r="AS49" s="187"/>
      <c r="AT49" s="187"/>
      <c r="AU49" s="5"/>
      <c r="AV49" s="5"/>
      <c r="AW49" s="5"/>
    </row>
    <row r="50" spans="1:49" ht="16.5" customHeight="1">
      <c r="A50" s="43">
        <v>37</v>
      </c>
      <c r="B50" s="36"/>
      <c r="C50" s="36"/>
      <c r="D50" s="36"/>
      <c r="E50" s="146">
        <f>IF('申込必要事項'!$C$3="","",'申込必要事項'!$C$3)</f>
      </c>
      <c r="F50" s="89"/>
      <c r="G50" s="90"/>
      <c r="H50" s="91"/>
      <c r="I50" s="90"/>
      <c r="J50" s="145"/>
      <c r="K50" s="222"/>
      <c r="L50" s="223"/>
      <c r="M50" s="226"/>
      <c r="N50" s="227"/>
      <c r="O50" s="144"/>
      <c r="P50" s="5"/>
      <c r="Q50" s="5"/>
      <c r="R50" s="5"/>
      <c r="S50" s="2">
        <f t="shared" si="2"/>
        <v>0</v>
      </c>
      <c r="T50" s="5"/>
      <c r="U50" s="5"/>
      <c r="V50" s="188">
        <v>37</v>
      </c>
      <c r="W50" s="181"/>
      <c r="X50" s="181"/>
      <c r="Y50" s="181"/>
      <c r="Z50" s="182">
        <f>IF('申込必要事項'!$C$3="","",'申込必要事項'!$C$3)</f>
      </c>
      <c r="AA50" s="183"/>
      <c r="AB50" s="184"/>
      <c r="AC50" s="185"/>
      <c r="AD50" s="184"/>
      <c r="AE50" s="186"/>
      <c r="AF50" s="222"/>
      <c r="AG50" s="290"/>
      <c r="AH50" s="226"/>
      <c r="AI50" s="227"/>
      <c r="AJ50" s="144"/>
      <c r="AK50" s="5"/>
      <c r="AL50" s="5"/>
      <c r="AM50" s="5"/>
      <c r="AN50" s="2">
        <f t="shared" si="1"/>
        <v>0</v>
      </c>
      <c r="AO50" s="5"/>
      <c r="AP50" s="5"/>
      <c r="AQ50" s="187"/>
      <c r="AR50" s="187"/>
      <c r="AS50" s="187"/>
      <c r="AT50" s="187"/>
      <c r="AU50" s="5"/>
      <c r="AV50" s="5"/>
      <c r="AW50" s="5"/>
    </row>
    <row r="51" spans="1:49" ht="16.5" customHeight="1">
      <c r="A51" s="43">
        <v>38</v>
      </c>
      <c r="B51" s="36"/>
      <c r="C51" s="36"/>
      <c r="D51" s="36"/>
      <c r="E51" s="146">
        <f>IF('申込必要事項'!$C$3="","",'申込必要事項'!$C$3)</f>
      </c>
      <c r="F51" s="89"/>
      <c r="G51" s="90"/>
      <c r="H51" s="91"/>
      <c r="I51" s="90"/>
      <c r="J51" s="145"/>
      <c r="K51" s="222"/>
      <c r="L51" s="223"/>
      <c r="M51" s="226"/>
      <c r="N51" s="227"/>
      <c r="O51" s="144"/>
      <c r="P51" s="5"/>
      <c r="Q51" s="5"/>
      <c r="R51" s="5"/>
      <c r="S51" s="2">
        <f t="shared" si="2"/>
        <v>0</v>
      </c>
      <c r="T51" s="5"/>
      <c r="U51" s="5"/>
      <c r="V51" s="188">
        <v>38</v>
      </c>
      <c r="W51" s="181"/>
      <c r="X51" s="181"/>
      <c r="Y51" s="181"/>
      <c r="Z51" s="182">
        <f>IF('申込必要事項'!$C$3="","",'申込必要事項'!$C$3)</f>
      </c>
      <c r="AA51" s="183"/>
      <c r="AB51" s="184"/>
      <c r="AC51" s="185"/>
      <c r="AD51" s="184"/>
      <c r="AE51" s="186"/>
      <c r="AF51" s="222"/>
      <c r="AG51" s="290"/>
      <c r="AH51" s="226"/>
      <c r="AI51" s="227"/>
      <c r="AJ51" s="144"/>
      <c r="AK51" s="5"/>
      <c r="AL51" s="5"/>
      <c r="AM51" s="5"/>
      <c r="AN51" s="2">
        <f t="shared" si="1"/>
        <v>0</v>
      </c>
      <c r="AO51" s="5"/>
      <c r="AP51" s="5"/>
      <c r="AQ51" s="187"/>
      <c r="AR51" s="187"/>
      <c r="AS51" s="187"/>
      <c r="AT51" s="187"/>
      <c r="AU51" s="5"/>
      <c r="AV51" s="5"/>
      <c r="AW51" s="5"/>
    </row>
    <row r="52" spans="1:49" ht="16.5" customHeight="1">
      <c r="A52" s="43">
        <v>39</v>
      </c>
      <c r="B52" s="36"/>
      <c r="C52" s="36"/>
      <c r="D52" s="36"/>
      <c r="E52" s="146">
        <f>IF('申込必要事項'!$C$3="","",'申込必要事項'!$C$3)</f>
      </c>
      <c r="F52" s="89"/>
      <c r="G52" s="90"/>
      <c r="H52" s="91"/>
      <c r="I52" s="90"/>
      <c r="J52" s="145"/>
      <c r="K52" s="222"/>
      <c r="L52" s="223"/>
      <c r="M52" s="226"/>
      <c r="N52" s="227"/>
      <c r="O52" s="144"/>
      <c r="P52" s="5"/>
      <c r="Q52" s="5"/>
      <c r="R52" s="5"/>
      <c r="S52" s="2">
        <f t="shared" si="2"/>
        <v>0</v>
      </c>
      <c r="T52" s="5"/>
      <c r="U52" s="5"/>
      <c r="V52" s="188">
        <v>39</v>
      </c>
      <c r="W52" s="181"/>
      <c r="X52" s="181"/>
      <c r="Y52" s="181"/>
      <c r="Z52" s="182">
        <f>IF('申込必要事項'!$C$3="","",'申込必要事項'!$C$3)</f>
      </c>
      <c r="AA52" s="183"/>
      <c r="AB52" s="184"/>
      <c r="AC52" s="185"/>
      <c r="AD52" s="184"/>
      <c r="AE52" s="186"/>
      <c r="AF52" s="222"/>
      <c r="AG52" s="290"/>
      <c r="AH52" s="226"/>
      <c r="AI52" s="227"/>
      <c r="AJ52" s="144"/>
      <c r="AK52" s="5"/>
      <c r="AL52" s="5"/>
      <c r="AM52" s="5"/>
      <c r="AN52" s="2">
        <f t="shared" si="1"/>
        <v>0</v>
      </c>
      <c r="AO52" s="5"/>
      <c r="AP52" s="5"/>
      <c r="AQ52" s="187"/>
      <c r="AR52" s="187"/>
      <c r="AS52" s="187"/>
      <c r="AT52" s="187"/>
      <c r="AU52" s="5"/>
      <c r="AV52" s="5"/>
      <c r="AW52" s="5"/>
    </row>
    <row r="53" spans="1:49" ht="16.5" customHeight="1">
      <c r="A53" s="43">
        <v>40</v>
      </c>
      <c r="B53" s="36"/>
      <c r="C53" s="36"/>
      <c r="D53" s="36"/>
      <c r="E53" s="146">
        <f>IF('申込必要事項'!$C$3="","",'申込必要事項'!$C$3)</f>
      </c>
      <c r="F53" s="89"/>
      <c r="G53" s="90"/>
      <c r="H53" s="91"/>
      <c r="I53" s="90"/>
      <c r="J53" s="145"/>
      <c r="K53" s="222"/>
      <c r="L53" s="223"/>
      <c r="M53" s="226"/>
      <c r="N53" s="227"/>
      <c r="O53" s="144"/>
      <c r="P53" s="5"/>
      <c r="Q53" s="5"/>
      <c r="R53" s="5"/>
      <c r="S53" s="2">
        <f t="shared" si="2"/>
        <v>0</v>
      </c>
      <c r="T53" s="5"/>
      <c r="U53" s="5"/>
      <c r="V53" s="188">
        <v>40</v>
      </c>
      <c r="W53" s="181"/>
      <c r="X53" s="181"/>
      <c r="Y53" s="181"/>
      <c r="Z53" s="182">
        <f>IF('申込必要事項'!$C$3="","",'申込必要事項'!$C$3)</f>
      </c>
      <c r="AA53" s="183"/>
      <c r="AB53" s="184"/>
      <c r="AC53" s="185"/>
      <c r="AD53" s="184"/>
      <c r="AE53" s="186"/>
      <c r="AF53" s="222"/>
      <c r="AG53" s="290"/>
      <c r="AH53" s="226"/>
      <c r="AI53" s="227"/>
      <c r="AJ53" s="144"/>
      <c r="AK53" s="5"/>
      <c r="AL53" s="5"/>
      <c r="AM53" s="5"/>
      <c r="AN53" s="2">
        <f t="shared" si="1"/>
        <v>0</v>
      </c>
      <c r="AO53" s="5"/>
      <c r="AP53" s="5"/>
      <c r="AQ53" s="187"/>
      <c r="AR53" s="187"/>
      <c r="AS53" s="187"/>
      <c r="AT53" s="187"/>
      <c r="AU53" s="5"/>
      <c r="AV53" s="5"/>
      <c r="AW53" s="5"/>
    </row>
    <row r="54" spans="1:49" ht="16.5" customHeight="1">
      <c r="A54" s="43">
        <v>41</v>
      </c>
      <c r="B54" s="36"/>
      <c r="C54" s="36"/>
      <c r="D54" s="36"/>
      <c r="E54" s="146">
        <f>IF('申込必要事項'!$C$3="","",'申込必要事項'!$C$3)</f>
      </c>
      <c r="F54" s="89"/>
      <c r="G54" s="90"/>
      <c r="H54" s="91"/>
      <c r="I54" s="90"/>
      <c r="J54" s="145"/>
      <c r="K54" s="222"/>
      <c r="L54" s="223"/>
      <c r="M54" s="226"/>
      <c r="N54" s="227"/>
      <c r="O54" s="144"/>
      <c r="P54" s="5"/>
      <c r="Q54" s="5"/>
      <c r="R54" s="5"/>
      <c r="S54" s="2">
        <f t="shared" si="2"/>
        <v>0</v>
      </c>
      <c r="T54" s="5"/>
      <c r="U54" s="5"/>
      <c r="V54" s="188">
        <v>41</v>
      </c>
      <c r="W54" s="181"/>
      <c r="X54" s="181"/>
      <c r="Y54" s="181"/>
      <c r="Z54" s="182">
        <f>IF('申込必要事項'!$C$3="","",'申込必要事項'!$C$3)</f>
      </c>
      <c r="AA54" s="183"/>
      <c r="AB54" s="184"/>
      <c r="AC54" s="185"/>
      <c r="AD54" s="184"/>
      <c r="AE54" s="186"/>
      <c r="AF54" s="222"/>
      <c r="AG54" s="290"/>
      <c r="AH54" s="226"/>
      <c r="AI54" s="227"/>
      <c r="AJ54" s="144"/>
      <c r="AK54" s="5"/>
      <c r="AL54" s="5"/>
      <c r="AM54" s="5"/>
      <c r="AN54" s="2">
        <f t="shared" si="1"/>
        <v>0</v>
      </c>
      <c r="AO54" s="5"/>
      <c r="AP54" s="5"/>
      <c r="AQ54" s="187"/>
      <c r="AR54" s="187"/>
      <c r="AS54" s="187"/>
      <c r="AT54" s="187"/>
      <c r="AU54" s="5"/>
      <c r="AV54" s="5"/>
      <c r="AW54" s="5"/>
    </row>
    <row r="55" spans="1:49" ht="16.5" customHeight="1">
      <c r="A55" s="43">
        <v>42</v>
      </c>
      <c r="B55" s="36"/>
      <c r="C55" s="36"/>
      <c r="D55" s="36"/>
      <c r="E55" s="146">
        <f>IF('申込必要事項'!$C$3="","",'申込必要事項'!$C$3)</f>
      </c>
      <c r="F55" s="89"/>
      <c r="G55" s="90"/>
      <c r="H55" s="91"/>
      <c r="I55" s="90"/>
      <c r="J55" s="145"/>
      <c r="K55" s="222"/>
      <c r="L55" s="223"/>
      <c r="M55" s="226"/>
      <c r="N55" s="227"/>
      <c r="O55" s="144"/>
      <c r="P55" s="5"/>
      <c r="Q55" s="5"/>
      <c r="R55" s="5"/>
      <c r="S55" s="2">
        <f t="shared" si="2"/>
        <v>0</v>
      </c>
      <c r="T55" s="5"/>
      <c r="U55" s="5"/>
      <c r="V55" s="188">
        <v>42</v>
      </c>
      <c r="W55" s="181"/>
      <c r="X55" s="181"/>
      <c r="Y55" s="181"/>
      <c r="Z55" s="182">
        <f>IF('申込必要事項'!$C$3="","",'申込必要事項'!$C$3)</f>
      </c>
      <c r="AA55" s="183"/>
      <c r="AB55" s="184"/>
      <c r="AC55" s="185"/>
      <c r="AD55" s="184"/>
      <c r="AE55" s="186"/>
      <c r="AF55" s="222"/>
      <c r="AG55" s="290"/>
      <c r="AH55" s="226"/>
      <c r="AI55" s="227"/>
      <c r="AJ55" s="144"/>
      <c r="AK55" s="5"/>
      <c r="AL55" s="5"/>
      <c r="AM55" s="5"/>
      <c r="AN55" s="2">
        <f t="shared" si="1"/>
        <v>0</v>
      </c>
      <c r="AO55" s="5"/>
      <c r="AP55" s="5"/>
      <c r="AQ55" s="187"/>
      <c r="AR55" s="187"/>
      <c r="AS55" s="187"/>
      <c r="AT55" s="187"/>
      <c r="AU55" s="5"/>
      <c r="AV55" s="5"/>
      <c r="AW55" s="5"/>
    </row>
    <row r="56" spans="1:49" ht="16.5" customHeight="1">
      <c r="A56" s="43">
        <v>43</v>
      </c>
      <c r="B56" s="36"/>
      <c r="C56" s="36"/>
      <c r="D56" s="36"/>
      <c r="E56" s="146">
        <f>IF('申込必要事項'!$C$3="","",'申込必要事項'!$C$3)</f>
      </c>
      <c r="F56" s="89"/>
      <c r="G56" s="90"/>
      <c r="H56" s="91"/>
      <c r="I56" s="90"/>
      <c r="J56" s="145"/>
      <c r="K56" s="222"/>
      <c r="L56" s="223"/>
      <c r="M56" s="226"/>
      <c r="N56" s="227"/>
      <c r="O56" s="144"/>
      <c r="P56" s="5"/>
      <c r="Q56" s="5"/>
      <c r="R56" s="5"/>
      <c r="S56" s="2">
        <f t="shared" si="2"/>
        <v>0</v>
      </c>
      <c r="T56" s="5"/>
      <c r="U56" s="5"/>
      <c r="V56" s="188">
        <v>43</v>
      </c>
      <c r="W56" s="181"/>
      <c r="X56" s="181"/>
      <c r="Y56" s="181"/>
      <c r="Z56" s="182">
        <f>IF('申込必要事項'!$C$3="","",'申込必要事項'!$C$3)</f>
      </c>
      <c r="AA56" s="183"/>
      <c r="AB56" s="184"/>
      <c r="AC56" s="185"/>
      <c r="AD56" s="184"/>
      <c r="AE56" s="186"/>
      <c r="AF56" s="222"/>
      <c r="AG56" s="290"/>
      <c r="AH56" s="226"/>
      <c r="AI56" s="227"/>
      <c r="AJ56" s="144"/>
      <c r="AK56" s="5"/>
      <c r="AL56" s="5"/>
      <c r="AM56" s="5"/>
      <c r="AN56" s="2">
        <f t="shared" si="1"/>
        <v>0</v>
      </c>
      <c r="AO56" s="5"/>
      <c r="AP56" s="5"/>
      <c r="AQ56" s="187"/>
      <c r="AR56" s="187"/>
      <c r="AS56" s="187"/>
      <c r="AT56" s="187"/>
      <c r="AU56" s="5"/>
      <c r="AV56" s="5"/>
      <c r="AW56" s="5"/>
    </row>
    <row r="57" spans="1:49" ht="16.5" customHeight="1">
      <c r="A57" s="43">
        <v>44</v>
      </c>
      <c r="B57" s="36"/>
      <c r="C57" s="36"/>
      <c r="D57" s="36"/>
      <c r="E57" s="146">
        <f>IF('申込必要事項'!$C$3="","",'申込必要事項'!$C$3)</f>
      </c>
      <c r="F57" s="89"/>
      <c r="G57" s="90"/>
      <c r="H57" s="91"/>
      <c r="I57" s="90"/>
      <c r="J57" s="145"/>
      <c r="K57" s="222"/>
      <c r="L57" s="223"/>
      <c r="M57" s="226"/>
      <c r="N57" s="227"/>
      <c r="O57" s="144"/>
      <c r="P57" s="5"/>
      <c r="Q57" s="5"/>
      <c r="R57" s="5"/>
      <c r="S57" s="2">
        <f t="shared" si="2"/>
        <v>0</v>
      </c>
      <c r="T57" s="5"/>
      <c r="U57" s="5"/>
      <c r="V57" s="188">
        <v>44</v>
      </c>
      <c r="W57" s="181"/>
      <c r="X57" s="181"/>
      <c r="Y57" s="181"/>
      <c r="Z57" s="182">
        <f>IF('申込必要事項'!$C$3="","",'申込必要事項'!$C$3)</f>
      </c>
      <c r="AA57" s="183"/>
      <c r="AB57" s="184"/>
      <c r="AC57" s="185"/>
      <c r="AD57" s="184"/>
      <c r="AE57" s="186"/>
      <c r="AF57" s="222"/>
      <c r="AG57" s="290"/>
      <c r="AH57" s="226"/>
      <c r="AI57" s="227"/>
      <c r="AJ57" s="144"/>
      <c r="AK57" s="5"/>
      <c r="AL57" s="5"/>
      <c r="AM57" s="5"/>
      <c r="AN57" s="2">
        <f t="shared" si="1"/>
        <v>0</v>
      </c>
      <c r="AO57" s="5"/>
      <c r="AP57" s="5"/>
      <c r="AQ57" s="187"/>
      <c r="AR57" s="187"/>
      <c r="AS57" s="187"/>
      <c r="AT57" s="187"/>
      <c r="AU57" s="5"/>
      <c r="AV57" s="5"/>
      <c r="AW57" s="5"/>
    </row>
    <row r="58" spans="1:49" ht="16.5" customHeight="1">
      <c r="A58" s="43">
        <v>45</v>
      </c>
      <c r="B58" s="36"/>
      <c r="C58" s="36"/>
      <c r="D58" s="36"/>
      <c r="E58" s="146">
        <f>IF('申込必要事項'!$C$3="","",'申込必要事項'!$C$3)</f>
      </c>
      <c r="F58" s="89"/>
      <c r="G58" s="90"/>
      <c r="H58" s="91"/>
      <c r="I58" s="90"/>
      <c r="J58" s="145"/>
      <c r="K58" s="222"/>
      <c r="L58" s="223"/>
      <c r="M58" s="226"/>
      <c r="N58" s="227"/>
      <c r="O58" s="144"/>
      <c r="P58" s="5"/>
      <c r="Q58" s="5"/>
      <c r="R58" s="5"/>
      <c r="S58" s="2">
        <f t="shared" si="2"/>
        <v>0</v>
      </c>
      <c r="T58" s="5"/>
      <c r="U58" s="5"/>
      <c r="V58" s="188">
        <v>45</v>
      </c>
      <c r="W58" s="181"/>
      <c r="X58" s="181"/>
      <c r="Y58" s="181"/>
      <c r="Z58" s="182">
        <f>IF('申込必要事項'!$C$3="","",'申込必要事項'!$C$3)</f>
      </c>
      <c r="AA58" s="183"/>
      <c r="AB58" s="184"/>
      <c r="AC58" s="185"/>
      <c r="AD58" s="184"/>
      <c r="AE58" s="186"/>
      <c r="AF58" s="222"/>
      <c r="AG58" s="290"/>
      <c r="AH58" s="226"/>
      <c r="AI58" s="227"/>
      <c r="AJ58" s="144"/>
      <c r="AK58" s="5"/>
      <c r="AL58" s="5"/>
      <c r="AM58" s="5"/>
      <c r="AN58" s="2">
        <f t="shared" si="1"/>
        <v>0</v>
      </c>
      <c r="AO58" s="5"/>
      <c r="AP58" s="5"/>
      <c r="AQ58" s="187"/>
      <c r="AR58" s="187"/>
      <c r="AS58" s="187"/>
      <c r="AT58" s="187"/>
      <c r="AU58" s="5"/>
      <c r="AV58" s="5"/>
      <c r="AW58" s="5"/>
    </row>
    <row r="59" spans="1:49" ht="16.5" customHeight="1">
      <c r="A59" s="43">
        <v>46</v>
      </c>
      <c r="B59" s="36"/>
      <c r="C59" s="36"/>
      <c r="D59" s="36"/>
      <c r="E59" s="146">
        <f>IF('申込必要事項'!$C$3="","",'申込必要事項'!$C$3)</f>
      </c>
      <c r="F59" s="89"/>
      <c r="G59" s="90"/>
      <c r="H59" s="91"/>
      <c r="I59" s="90"/>
      <c r="J59" s="145"/>
      <c r="K59" s="222"/>
      <c r="L59" s="223"/>
      <c r="M59" s="226"/>
      <c r="N59" s="227"/>
      <c r="O59" s="144"/>
      <c r="P59" s="5"/>
      <c r="Q59" s="5"/>
      <c r="R59" s="5"/>
      <c r="S59" s="2">
        <f t="shared" si="2"/>
        <v>0</v>
      </c>
      <c r="T59" s="5"/>
      <c r="U59" s="5"/>
      <c r="V59" s="188">
        <v>46</v>
      </c>
      <c r="W59" s="181"/>
      <c r="X59" s="181"/>
      <c r="Y59" s="181"/>
      <c r="Z59" s="182">
        <f>IF('申込必要事項'!$C$3="","",'申込必要事項'!$C$3)</f>
      </c>
      <c r="AA59" s="183"/>
      <c r="AB59" s="184"/>
      <c r="AC59" s="185"/>
      <c r="AD59" s="184"/>
      <c r="AE59" s="186"/>
      <c r="AF59" s="222"/>
      <c r="AG59" s="290"/>
      <c r="AH59" s="226"/>
      <c r="AI59" s="227"/>
      <c r="AJ59" s="144"/>
      <c r="AK59" s="5"/>
      <c r="AL59" s="5"/>
      <c r="AM59" s="5"/>
      <c r="AN59" s="2">
        <f t="shared" si="1"/>
        <v>0</v>
      </c>
      <c r="AO59" s="5"/>
      <c r="AP59" s="5"/>
      <c r="AQ59" s="187"/>
      <c r="AR59" s="187"/>
      <c r="AS59" s="187"/>
      <c r="AT59" s="187"/>
      <c r="AU59" s="5"/>
      <c r="AV59" s="5"/>
      <c r="AW59" s="5"/>
    </row>
    <row r="60" spans="1:49" ht="16.5" customHeight="1">
      <c r="A60" s="43">
        <v>47</v>
      </c>
      <c r="B60" s="36"/>
      <c r="C60" s="36"/>
      <c r="D60" s="36"/>
      <c r="E60" s="146">
        <f>IF('申込必要事項'!$C$3="","",'申込必要事項'!$C$3)</f>
      </c>
      <c r="F60" s="89"/>
      <c r="G60" s="90"/>
      <c r="H60" s="91"/>
      <c r="I60" s="90"/>
      <c r="J60" s="145"/>
      <c r="K60" s="222"/>
      <c r="L60" s="223"/>
      <c r="M60" s="226"/>
      <c r="N60" s="227"/>
      <c r="O60" s="144"/>
      <c r="P60" s="5"/>
      <c r="Q60" s="5"/>
      <c r="R60" s="5"/>
      <c r="S60" s="2">
        <f t="shared" si="2"/>
        <v>0</v>
      </c>
      <c r="T60" s="5"/>
      <c r="U60" s="5"/>
      <c r="V60" s="188">
        <v>47</v>
      </c>
      <c r="W60" s="181"/>
      <c r="X60" s="181"/>
      <c r="Y60" s="181"/>
      <c r="Z60" s="182">
        <f>IF('申込必要事項'!$C$3="","",'申込必要事項'!$C$3)</f>
      </c>
      <c r="AA60" s="183"/>
      <c r="AB60" s="184"/>
      <c r="AC60" s="185"/>
      <c r="AD60" s="184"/>
      <c r="AE60" s="186"/>
      <c r="AF60" s="222"/>
      <c r="AG60" s="223"/>
      <c r="AH60" s="226"/>
      <c r="AI60" s="227"/>
      <c r="AJ60" s="144"/>
      <c r="AK60" s="5"/>
      <c r="AL60" s="5"/>
      <c r="AM60" s="5"/>
      <c r="AN60" s="2">
        <f t="shared" si="1"/>
        <v>0</v>
      </c>
      <c r="AO60" s="5"/>
      <c r="AP60" s="5"/>
      <c r="AQ60" s="187"/>
      <c r="AR60" s="187"/>
      <c r="AS60" s="187"/>
      <c r="AT60" s="187"/>
      <c r="AU60" s="5"/>
      <c r="AV60" s="5"/>
      <c r="AW60" s="5"/>
    </row>
    <row r="61" ht="16.5" customHeight="1"/>
    <row r="62" ht="12.75" hidden="1"/>
    <row r="63" spans="10:34" ht="12.75" hidden="1">
      <c r="J63" s="46" t="s">
        <v>541</v>
      </c>
      <c r="K63" s="207">
        <f>ROUNDDOWN(COUNTIF(K$14:K$60,J63)/4,0)</f>
        <v>0</v>
      </c>
      <c r="L63" s="207"/>
      <c r="M63" s="207">
        <f>ROUNDDOWN(COUNTIF(M$14:M$60,J63)/4,0)</f>
        <v>0</v>
      </c>
      <c r="AE63" s="46" t="s">
        <v>541</v>
      </c>
      <c r="AF63" s="207">
        <f>ROUNDDOWN(COUNTIF(AF$14:AF$60,AE63)/4,0)</f>
        <v>0</v>
      </c>
      <c r="AG63" s="207"/>
      <c r="AH63" s="207">
        <f>ROUNDDOWN(COUNTIF(AH$14:AH$60,AE63)/4,0)</f>
        <v>0</v>
      </c>
    </row>
    <row r="64" spans="10:34" ht="12.75" hidden="1">
      <c r="J64" s="46" t="s">
        <v>542</v>
      </c>
      <c r="K64" s="207">
        <f aca="true" t="shared" si="3" ref="K64:K70">ROUNDDOWN(COUNTIF(K$14:K$60,J64)/4,0)</f>
        <v>0</v>
      </c>
      <c r="L64" s="207"/>
      <c r="M64" s="207">
        <f aca="true" t="shared" si="4" ref="M64:M70">ROUNDDOWN(COUNTIF(M$14:M$60,J64)/4,0)</f>
        <v>0</v>
      </c>
      <c r="AE64" s="46" t="s">
        <v>542</v>
      </c>
      <c r="AF64" s="207">
        <f aca="true" t="shared" si="5" ref="AF64:AF70">ROUNDDOWN(COUNTIF(AF$14:AF$60,AE64)/4,0)</f>
        <v>0</v>
      </c>
      <c r="AG64" s="207"/>
      <c r="AH64" s="207">
        <f aca="true" t="shared" si="6" ref="AH64:AH70">ROUNDDOWN(COUNTIF(AH$14:AH$60,AE64)/4,0)</f>
        <v>0</v>
      </c>
    </row>
    <row r="65" spans="10:34" ht="12.75" hidden="1">
      <c r="J65" s="46" t="s">
        <v>548</v>
      </c>
      <c r="K65" s="207">
        <f t="shared" si="3"/>
        <v>0</v>
      </c>
      <c r="L65" s="207"/>
      <c r="M65" s="207">
        <f t="shared" si="4"/>
        <v>0</v>
      </c>
      <c r="AE65" s="46" t="s">
        <v>548</v>
      </c>
      <c r="AF65" s="207">
        <f t="shared" si="5"/>
        <v>0</v>
      </c>
      <c r="AG65" s="207"/>
      <c r="AH65" s="207">
        <f t="shared" si="6"/>
        <v>0</v>
      </c>
    </row>
    <row r="66" spans="10:34" ht="12.75" hidden="1">
      <c r="J66" s="46" t="s">
        <v>549</v>
      </c>
      <c r="K66" s="207">
        <f t="shared" si="3"/>
        <v>0</v>
      </c>
      <c r="L66" s="207"/>
      <c r="M66" s="207">
        <f t="shared" si="4"/>
        <v>0</v>
      </c>
      <c r="AE66" s="46" t="s">
        <v>549</v>
      </c>
      <c r="AF66" s="207">
        <f t="shared" si="5"/>
        <v>0</v>
      </c>
      <c r="AG66" s="207"/>
      <c r="AH66" s="207">
        <f t="shared" si="6"/>
        <v>0</v>
      </c>
    </row>
    <row r="67" spans="10:34" ht="12.75" hidden="1">
      <c r="J67" s="46" t="s">
        <v>550</v>
      </c>
      <c r="K67" s="207">
        <f t="shared" si="3"/>
        <v>0</v>
      </c>
      <c r="L67" s="207"/>
      <c r="M67" s="207">
        <f t="shared" si="4"/>
        <v>0</v>
      </c>
      <c r="AE67" s="46" t="s">
        <v>550</v>
      </c>
      <c r="AF67" s="207">
        <f t="shared" si="5"/>
        <v>0</v>
      </c>
      <c r="AG67" s="207"/>
      <c r="AH67" s="207">
        <f t="shared" si="6"/>
        <v>0</v>
      </c>
    </row>
    <row r="68" spans="10:34" ht="12.75" hidden="1">
      <c r="J68" s="46" t="s">
        <v>551</v>
      </c>
      <c r="K68" s="207">
        <f t="shared" si="3"/>
        <v>0</v>
      </c>
      <c r="L68" s="207"/>
      <c r="M68" s="207">
        <f t="shared" si="4"/>
        <v>0</v>
      </c>
      <c r="AE68" s="46" t="s">
        <v>551</v>
      </c>
      <c r="AF68" s="207">
        <f t="shared" si="5"/>
        <v>0</v>
      </c>
      <c r="AG68" s="207"/>
      <c r="AH68" s="207">
        <f t="shared" si="6"/>
        <v>0</v>
      </c>
    </row>
    <row r="69" spans="10:34" ht="12.75" hidden="1">
      <c r="J69" s="46" t="s">
        <v>552</v>
      </c>
      <c r="K69" s="207">
        <f t="shared" si="3"/>
        <v>0</v>
      </c>
      <c r="L69" s="207"/>
      <c r="M69" s="207">
        <f t="shared" si="4"/>
        <v>0</v>
      </c>
      <c r="AE69" s="46" t="s">
        <v>552</v>
      </c>
      <c r="AF69" s="207">
        <f t="shared" si="5"/>
        <v>0</v>
      </c>
      <c r="AG69" s="207"/>
      <c r="AH69" s="207">
        <f t="shared" si="6"/>
        <v>0</v>
      </c>
    </row>
    <row r="70" spans="10:34" ht="12.75" hidden="1">
      <c r="J70" s="46" t="s">
        <v>553</v>
      </c>
      <c r="K70" s="207">
        <f t="shared" si="3"/>
        <v>0</v>
      </c>
      <c r="L70" s="207"/>
      <c r="M70" s="207">
        <f t="shared" si="4"/>
        <v>0</v>
      </c>
      <c r="AE70" s="46" t="s">
        <v>553</v>
      </c>
      <c r="AF70" s="207">
        <f t="shared" si="5"/>
        <v>0</v>
      </c>
      <c r="AG70" s="207"/>
      <c r="AH70" s="207">
        <f t="shared" si="6"/>
        <v>0</v>
      </c>
    </row>
    <row r="71" spans="11:34" ht="12.75" hidden="1">
      <c r="K71" s="208">
        <f>SUM(K63:K70)</f>
        <v>0</v>
      </c>
      <c r="L71" s="208"/>
      <c r="M71" s="208">
        <f>SUM(M63:M70)</f>
        <v>0</v>
      </c>
      <c r="AF71" s="208">
        <f>SUM(AF63:AF70)</f>
        <v>0</v>
      </c>
      <c r="AG71" s="208"/>
      <c r="AH71" s="208">
        <f>SUM(AH63:AH70)</f>
        <v>0</v>
      </c>
    </row>
  </sheetData>
  <sheetProtection sheet="1" selectLockedCells="1"/>
  <mergeCells count="30">
    <mergeCell ref="J10:N10"/>
    <mergeCell ref="AE10:AI10"/>
    <mergeCell ref="A1:B1"/>
    <mergeCell ref="C1:E1"/>
    <mergeCell ref="G1:H1"/>
    <mergeCell ref="K1:M1"/>
    <mergeCell ref="A3:B3"/>
    <mergeCell ref="X2:Z2"/>
    <mergeCell ref="X3:Y3"/>
    <mergeCell ref="AB3:AC3"/>
    <mergeCell ref="G11:H11"/>
    <mergeCell ref="I11:J11"/>
    <mergeCell ref="C3:D3"/>
    <mergeCell ref="B10:B11"/>
    <mergeCell ref="C2:E2"/>
    <mergeCell ref="V1:W1"/>
    <mergeCell ref="G3:H3"/>
    <mergeCell ref="I3:M3"/>
    <mergeCell ref="V3:W3"/>
    <mergeCell ref="K11:N11"/>
    <mergeCell ref="AF11:AI11"/>
    <mergeCell ref="X1:Z1"/>
    <mergeCell ref="AB1:AC1"/>
    <mergeCell ref="H8:I8"/>
    <mergeCell ref="AF1:AH1"/>
    <mergeCell ref="AD3:AH3"/>
    <mergeCell ref="AC8:AD8"/>
    <mergeCell ref="W10:W11"/>
    <mergeCell ref="AB11:AC11"/>
    <mergeCell ref="AD11:AE11"/>
  </mergeCells>
  <dataValidations count="6">
    <dataValidation allowBlank="1" showInputMessage="1" showErrorMessage="1" imeMode="disabled" sqref="J14:J60 B14:B60 F14:F60 H14:H60 AE14:AE60 W14:W60 AA14:AA60 AC14:AC60"/>
    <dataValidation allowBlank="1" showInputMessage="1" showErrorMessage="1" imeMode="on" sqref="C14:C60 E14:E60 X14:X60 Z14:Z60"/>
    <dataValidation allowBlank="1" showInputMessage="1" showErrorMessage="1" imeMode="halfKatakana" sqref="D13:D60 Y13:Y60"/>
    <dataValidation type="list" allowBlank="1" showInputMessage="1" showErrorMessage="1" error="入力が正しくありません&#10;" sqref="G14:G60 I14:I60">
      <formula1>$Q$13:$Q$33</formula1>
    </dataValidation>
    <dataValidation type="list" allowBlank="1" showInputMessage="1" showErrorMessage="1" error="入力が正しくありません&#10;" sqref="AB14:AB60 AD14:AD60">
      <formula1>$AL$17:$AL$34</formula1>
    </dataValidation>
    <dataValidation type="list" allowBlank="1" showInputMessage="1" showErrorMessage="1" sqref="AG37:AG60 K14:K60 M14:M60 AF14:AF60 AH14:AH60 L38:L44 L55:L60">
      <formula1>"A,B,C,D,E,F,G,H"</formula1>
    </dataValidation>
  </dataValidations>
  <printOptions horizontalCentered="1"/>
  <pageMargins left="0.2755905511811024" right="0.2755905511811024" top="0.5905511811023623" bottom="0.15748031496062992" header="0.35433070866141736" footer="0.2362204724409449"/>
  <pageSetup horizontalDpi="600" verticalDpi="600" orientation="portrait" paperSize="9" scale="86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240</v>
      </c>
      <c r="C12" s="11" t="s">
        <v>208</v>
      </c>
    </row>
    <row r="13" spans="1:3" ht="12.75">
      <c r="A13" s="11" t="s">
        <v>241</v>
      </c>
      <c r="B13" s="11" t="s">
        <v>242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255</v>
      </c>
      <c r="B18" s="11" t="s">
        <v>256</v>
      </c>
      <c r="C18" s="11" t="s">
        <v>208</v>
      </c>
    </row>
    <row r="19" spans="1:3" ht="12.75">
      <c r="A19" s="11" t="s">
        <v>257</v>
      </c>
      <c r="B19" s="11" t="s">
        <v>258</v>
      </c>
      <c r="C19" s="11" t="s">
        <v>193</v>
      </c>
    </row>
    <row r="20" spans="1:3" ht="12.75">
      <c r="A20" s="11" t="s">
        <v>266</v>
      </c>
      <c r="B20" s="11" t="s">
        <v>267</v>
      </c>
      <c r="C20" s="11" t="s">
        <v>285</v>
      </c>
    </row>
    <row r="21" spans="1:3" ht="12.75">
      <c r="A21" s="11" t="s">
        <v>271</v>
      </c>
      <c r="B21" s="11" t="s">
        <v>272</v>
      </c>
      <c r="C21" s="11" t="s">
        <v>193</v>
      </c>
    </row>
    <row r="22" spans="1:3" ht="12.75">
      <c r="A22" s="11" t="s">
        <v>278</v>
      </c>
      <c r="B22" s="11" t="s">
        <v>123</v>
      </c>
      <c r="C22" s="11" t="s">
        <v>292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240</v>
      </c>
      <c r="C11" s="11" t="s">
        <v>208</v>
      </c>
    </row>
    <row r="12" spans="1:3" ht="12.75">
      <c r="A12" s="11" t="s">
        <v>241</v>
      </c>
      <c r="B12" s="11" t="s">
        <v>242</v>
      </c>
      <c r="C12" s="11" t="s">
        <v>208</v>
      </c>
    </row>
    <row r="13" spans="1:3" ht="12.75">
      <c r="A13" s="11" t="s">
        <v>247</v>
      </c>
      <c r="B13" s="11" t="s">
        <v>248</v>
      </c>
      <c r="C13" s="11" t="s">
        <v>208</v>
      </c>
    </row>
    <row r="14" spans="1:3" ht="12.75">
      <c r="A14" s="11" t="s">
        <v>249</v>
      </c>
      <c r="B14" s="11" t="s">
        <v>250</v>
      </c>
      <c r="C14" s="11" t="s">
        <v>208</v>
      </c>
    </row>
    <row r="15" spans="1:3" ht="12.75">
      <c r="A15" s="11" t="s">
        <v>251</v>
      </c>
      <c r="B15" s="11" t="s">
        <v>252</v>
      </c>
      <c r="C15" s="11" t="s">
        <v>208</v>
      </c>
    </row>
    <row r="16" spans="1:3" ht="12.75">
      <c r="A16" s="11" t="s">
        <v>253</v>
      </c>
      <c r="B16" s="11" t="s">
        <v>254</v>
      </c>
      <c r="C16" s="11" t="s">
        <v>208</v>
      </c>
    </row>
    <row r="17" spans="1:3" ht="12.75">
      <c r="A17" s="11" t="s">
        <v>255</v>
      </c>
      <c r="B17" s="11" t="s">
        <v>256</v>
      </c>
      <c r="C17" s="11" t="s">
        <v>208</v>
      </c>
    </row>
    <row r="18" spans="1:3" ht="12.75">
      <c r="A18" s="11" t="s">
        <v>263</v>
      </c>
      <c r="B18" s="11" t="s">
        <v>258</v>
      </c>
      <c r="C18" s="11" t="s">
        <v>282</v>
      </c>
    </row>
    <row r="19" spans="1:3" ht="12.75">
      <c r="A19" s="11" t="s">
        <v>269</v>
      </c>
      <c r="B19" s="11" t="s">
        <v>267</v>
      </c>
      <c r="C19" s="11" t="s">
        <v>287</v>
      </c>
    </row>
    <row r="20" spans="1:3" ht="12.75">
      <c r="A20" s="11" t="s">
        <v>276</v>
      </c>
      <c r="B20" s="11" t="s">
        <v>272</v>
      </c>
      <c r="C20" s="11" t="s">
        <v>291</v>
      </c>
    </row>
    <row r="21" spans="1:3" ht="12.75">
      <c r="A21" s="11" t="s">
        <v>125</v>
      </c>
      <c r="B21" s="11" t="s">
        <v>123</v>
      </c>
      <c r="C21" s="11" t="s">
        <v>294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240</v>
      </c>
      <c r="C39" s="11" t="s">
        <v>208</v>
      </c>
    </row>
    <row r="40" spans="1:3" ht="12.75">
      <c r="A40" s="11" t="s">
        <v>241</v>
      </c>
      <c r="B40" s="11" t="s">
        <v>242</v>
      </c>
      <c r="C40" s="11" t="s">
        <v>208</v>
      </c>
    </row>
    <row r="41" spans="1:3" ht="12.75">
      <c r="A41" s="11" t="s">
        <v>243</v>
      </c>
      <c r="B41" s="11" t="s">
        <v>244</v>
      </c>
      <c r="C41" s="11" t="s">
        <v>208</v>
      </c>
    </row>
    <row r="42" spans="1:3" ht="12.75">
      <c r="A42" s="11" t="s">
        <v>245</v>
      </c>
      <c r="B42" s="11" t="s">
        <v>246</v>
      </c>
      <c r="C42" s="11" t="s">
        <v>208</v>
      </c>
    </row>
    <row r="43" spans="1:3" ht="12.75">
      <c r="A43" s="11" t="s">
        <v>247</v>
      </c>
      <c r="B43" s="11" t="s">
        <v>248</v>
      </c>
      <c r="C43" s="11" t="s">
        <v>208</v>
      </c>
    </row>
    <row r="44" spans="1:3" ht="12.75">
      <c r="A44" s="11" t="s">
        <v>249</v>
      </c>
      <c r="B44" s="11" t="s">
        <v>250</v>
      </c>
      <c r="C44" s="11" t="s">
        <v>208</v>
      </c>
    </row>
    <row r="45" spans="1:3" ht="12.75">
      <c r="A45" s="11" t="s">
        <v>251</v>
      </c>
      <c r="B45" s="11" t="s">
        <v>252</v>
      </c>
      <c r="C45" s="11" t="s">
        <v>208</v>
      </c>
    </row>
    <row r="46" spans="1:3" ht="12.75">
      <c r="A46" s="11" t="s">
        <v>253</v>
      </c>
      <c r="B46" s="11" t="s">
        <v>254</v>
      </c>
      <c r="C46" s="11" t="s">
        <v>208</v>
      </c>
    </row>
    <row r="47" spans="1:3" ht="12.75">
      <c r="A47" s="11" t="s">
        <v>255</v>
      </c>
      <c r="B47" s="11" t="s">
        <v>256</v>
      </c>
      <c r="C47" s="11" t="s">
        <v>208</v>
      </c>
    </row>
    <row r="48" spans="1:3" ht="12.75">
      <c r="A48" s="11" t="s">
        <v>257</v>
      </c>
      <c r="B48" s="11" t="s">
        <v>258</v>
      </c>
      <c r="C48" s="11" t="s">
        <v>193</v>
      </c>
    </row>
    <row r="49" spans="1:3" ht="12.75">
      <c r="A49" s="11" t="s">
        <v>259</v>
      </c>
      <c r="B49" s="11" t="s">
        <v>258</v>
      </c>
      <c r="C49" s="11" t="s">
        <v>194</v>
      </c>
    </row>
    <row r="50" spans="1:3" ht="12.75">
      <c r="A50" s="11" t="s">
        <v>260</v>
      </c>
      <c r="B50" s="11" t="s">
        <v>258</v>
      </c>
      <c r="C50" s="11" t="s">
        <v>195</v>
      </c>
    </row>
    <row r="51" spans="1:3" ht="12.75">
      <c r="A51" s="11" t="s">
        <v>261</v>
      </c>
      <c r="B51" s="11" t="s">
        <v>258</v>
      </c>
      <c r="C51" s="11" t="s">
        <v>196</v>
      </c>
    </row>
    <row r="52" spans="1:3" ht="12.75">
      <c r="A52" s="11" t="s">
        <v>262</v>
      </c>
      <c r="B52" s="11" t="s">
        <v>258</v>
      </c>
      <c r="C52" s="11" t="s">
        <v>281</v>
      </c>
    </row>
    <row r="53" spans="1:3" ht="12.75">
      <c r="A53" s="11" t="s">
        <v>263</v>
      </c>
      <c r="B53" s="11" t="s">
        <v>258</v>
      </c>
      <c r="C53" s="11" t="s">
        <v>282</v>
      </c>
    </row>
    <row r="54" spans="1:3" ht="12.75">
      <c r="A54" s="11" t="s">
        <v>264</v>
      </c>
      <c r="B54" s="11" t="s">
        <v>258</v>
      </c>
      <c r="C54" s="11" t="s">
        <v>283</v>
      </c>
    </row>
    <row r="55" spans="1:3" ht="12.75">
      <c r="A55" s="11" t="s">
        <v>265</v>
      </c>
      <c r="B55" s="11" t="s">
        <v>258</v>
      </c>
      <c r="C55" s="11" t="s">
        <v>284</v>
      </c>
    </row>
    <row r="56" spans="1:3" ht="12.75">
      <c r="A56" s="11" t="s">
        <v>266</v>
      </c>
      <c r="B56" s="11" t="s">
        <v>267</v>
      </c>
      <c r="C56" s="11" t="s">
        <v>285</v>
      </c>
    </row>
    <row r="57" spans="1:3" ht="12.75">
      <c r="A57" s="11" t="s">
        <v>268</v>
      </c>
      <c r="B57" s="11" t="s">
        <v>267</v>
      </c>
      <c r="C57" s="11" t="s">
        <v>286</v>
      </c>
    </row>
    <row r="58" spans="1:3" ht="12.75">
      <c r="A58" s="11" t="s">
        <v>269</v>
      </c>
      <c r="B58" s="11" t="s">
        <v>267</v>
      </c>
      <c r="C58" s="11" t="s">
        <v>287</v>
      </c>
    </row>
    <row r="59" spans="1:3" ht="12.75">
      <c r="A59" s="11" t="s">
        <v>270</v>
      </c>
      <c r="B59" s="11" t="s">
        <v>267</v>
      </c>
      <c r="C59" s="11" t="s">
        <v>288</v>
      </c>
    </row>
    <row r="60" spans="1:3" ht="12.75">
      <c r="A60" s="11" t="s">
        <v>271</v>
      </c>
      <c r="B60" s="11" t="s">
        <v>272</v>
      </c>
      <c r="C60" s="11" t="s">
        <v>193</v>
      </c>
    </row>
    <row r="61" spans="1:3" ht="12.75">
      <c r="A61" s="11" t="s">
        <v>273</v>
      </c>
      <c r="B61" s="11" t="s">
        <v>272</v>
      </c>
      <c r="C61" s="11" t="s">
        <v>289</v>
      </c>
    </row>
    <row r="62" spans="1:3" ht="12.75">
      <c r="A62" s="11" t="s">
        <v>274</v>
      </c>
      <c r="B62" s="11" t="s">
        <v>272</v>
      </c>
      <c r="C62" s="11" t="s">
        <v>195</v>
      </c>
    </row>
    <row r="63" spans="1:3" ht="12.75">
      <c r="A63" s="11" t="s">
        <v>275</v>
      </c>
      <c r="B63" s="11" t="s">
        <v>272</v>
      </c>
      <c r="C63" s="11" t="s">
        <v>290</v>
      </c>
    </row>
    <row r="64" spans="1:3" ht="12.75">
      <c r="A64" s="11" t="s">
        <v>276</v>
      </c>
      <c r="B64" s="11" t="s">
        <v>272</v>
      </c>
      <c r="C64" s="11" t="s">
        <v>291</v>
      </c>
    </row>
    <row r="65" spans="1:3" ht="12.75">
      <c r="A65" s="11" t="s">
        <v>277</v>
      </c>
      <c r="B65" s="11" t="s">
        <v>272</v>
      </c>
      <c r="C65" s="11" t="s">
        <v>283</v>
      </c>
    </row>
    <row r="66" spans="1:3" ht="12.75">
      <c r="A66" s="11" t="s">
        <v>278</v>
      </c>
      <c r="B66" s="11" t="s">
        <v>123</v>
      </c>
      <c r="C66" s="11" t="s">
        <v>292</v>
      </c>
    </row>
    <row r="67" spans="1:3" ht="12.75">
      <c r="A67" s="11" t="s">
        <v>124</v>
      </c>
      <c r="B67" s="11" t="s">
        <v>123</v>
      </c>
      <c r="C67" s="11" t="s">
        <v>293</v>
      </c>
    </row>
    <row r="68" spans="1:3" ht="12.75">
      <c r="A68" s="11" t="s">
        <v>125</v>
      </c>
      <c r="B68" s="11" t="s">
        <v>123</v>
      </c>
      <c r="C68" s="11" t="s">
        <v>294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8" sqref="E18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IF('申込様式'!C1="",#REF!,'申込様式'!C1)&amp;"大会参加者数"</f>
        <v>サーキット第２戦大会参加者数</v>
      </c>
      <c r="B1" s="44"/>
      <c r="C1" s="44"/>
      <c r="D1" s="44"/>
      <c r="E1" s="190" t="s">
        <v>534</v>
      </c>
      <c r="F1" s="47"/>
      <c r="G1" s="38"/>
      <c r="H1" s="38"/>
    </row>
    <row r="2" spans="1:8" ht="24" customHeight="1">
      <c r="A2" s="38"/>
      <c r="B2" s="38"/>
      <c r="C2" s="72" t="s">
        <v>335</v>
      </c>
      <c r="D2" s="284">
        <f>IF('申込必要事項'!C3="","",'申込必要事項'!C3)</f>
      </c>
      <c r="E2" s="284"/>
      <c r="F2" s="284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297</v>
      </c>
      <c r="B4" s="49" t="s">
        <v>304</v>
      </c>
      <c r="C4" s="50" t="s">
        <v>239</v>
      </c>
      <c r="D4" s="48" t="s">
        <v>297</v>
      </c>
      <c r="E4" s="49" t="s">
        <v>304</v>
      </c>
      <c r="F4" s="51" t="s">
        <v>239</v>
      </c>
      <c r="G4" s="39"/>
      <c r="H4" s="38"/>
    </row>
    <row r="5" spans="1:8" ht="21.75" customHeight="1" thickTop="1">
      <c r="A5" s="285" t="s">
        <v>234</v>
      </c>
      <c r="B5" s="113" t="s">
        <v>566</v>
      </c>
      <c r="C5" s="94">
        <f>COUNTIF('申込様式'!$G$14:$I$60,B5)</f>
        <v>0</v>
      </c>
      <c r="D5" s="285" t="s">
        <v>235</v>
      </c>
      <c r="E5" s="117" t="s">
        <v>566</v>
      </c>
      <c r="F5" s="40">
        <f>COUNTIF('申込様式'!$AB$14:$AD$60,E5)</f>
        <v>0</v>
      </c>
      <c r="G5" s="41"/>
      <c r="H5" s="38"/>
    </row>
    <row r="6" spans="1:8" ht="21.75" customHeight="1">
      <c r="A6" s="286"/>
      <c r="B6" s="115" t="s">
        <v>567</v>
      </c>
      <c r="C6" s="76">
        <f>COUNTIF('申込様式'!$G$14:$I$60,B6)</f>
        <v>0</v>
      </c>
      <c r="D6" s="286"/>
      <c r="E6" s="122" t="s">
        <v>567</v>
      </c>
      <c r="F6" s="42">
        <f>COUNTIF('申込様式'!$AB$14:$AD$60,E6)</f>
        <v>0</v>
      </c>
      <c r="G6" s="41"/>
      <c r="H6" s="38"/>
    </row>
    <row r="7" spans="1:8" ht="21.75" customHeight="1">
      <c r="A7" s="286"/>
      <c r="B7" s="114" t="s">
        <v>568</v>
      </c>
      <c r="C7" s="76">
        <f>COUNTIF('申込様式'!$G$14:$I$60,B7)</f>
        <v>0</v>
      </c>
      <c r="D7" s="286"/>
      <c r="E7" s="118" t="s">
        <v>568</v>
      </c>
      <c r="F7" s="42">
        <f>COUNTIF('申込様式'!$AB$14:$AD$60,E7)</f>
        <v>0</v>
      </c>
      <c r="G7" s="41"/>
      <c r="H7" s="38"/>
    </row>
    <row r="8" spans="1:8" ht="21.75" customHeight="1">
      <c r="A8" s="286"/>
      <c r="B8" s="115" t="s">
        <v>69</v>
      </c>
      <c r="C8" s="76">
        <f>COUNTIF('申込様式'!$G$14:$I$60,B8)</f>
        <v>0</v>
      </c>
      <c r="D8" s="286"/>
      <c r="E8" s="118" t="s">
        <v>69</v>
      </c>
      <c r="F8" s="42">
        <f>COUNTIF('申込様式'!$AB$14:$AD$60,E8)</f>
        <v>0</v>
      </c>
      <c r="G8" s="41"/>
      <c r="H8" s="38"/>
    </row>
    <row r="9" spans="1:8" ht="21.75" customHeight="1">
      <c r="A9" s="286"/>
      <c r="B9" s="115" t="s">
        <v>71</v>
      </c>
      <c r="C9" s="76">
        <f>COUNTIF('申込様式'!$G$14:$I$60,B9)</f>
        <v>0</v>
      </c>
      <c r="D9" s="286"/>
      <c r="E9" s="119" t="s">
        <v>71</v>
      </c>
      <c r="F9" s="42">
        <f>COUNTIF('申込様式'!$AB$14:$AD$60,E9)</f>
        <v>0</v>
      </c>
      <c r="G9" s="41"/>
      <c r="H9" s="38"/>
    </row>
    <row r="10" spans="1:8" ht="21.75" customHeight="1">
      <c r="A10" s="286"/>
      <c r="B10" s="115" t="s">
        <v>203</v>
      </c>
      <c r="C10" s="76">
        <f>COUNTIF('申込様式'!$G$14:$I$60,B10)</f>
        <v>0</v>
      </c>
      <c r="D10" s="286"/>
      <c r="E10" s="119" t="s">
        <v>202</v>
      </c>
      <c r="F10" s="42">
        <f>COUNTIF('申込様式'!$AB$14:$AD$60,E10)</f>
        <v>0</v>
      </c>
      <c r="G10" s="41"/>
      <c r="H10" s="38"/>
    </row>
    <row r="11" spans="1:8" ht="21.75" customHeight="1">
      <c r="A11" s="286"/>
      <c r="B11" s="115" t="s">
        <v>100</v>
      </c>
      <c r="C11" s="76">
        <f>COUNTIF('申込様式'!$G$14:$I$60,B11)</f>
        <v>0</v>
      </c>
      <c r="D11" s="286"/>
      <c r="E11" s="119" t="s">
        <v>89</v>
      </c>
      <c r="F11" s="42">
        <f>COUNTIF('申込様式'!$AB$14:$AD$60,E11)</f>
        <v>0</v>
      </c>
      <c r="G11" s="41"/>
      <c r="H11" s="38"/>
    </row>
    <row r="12" spans="1:8" ht="21.75" customHeight="1">
      <c r="A12" s="286"/>
      <c r="B12" s="115" t="s">
        <v>250</v>
      </c>
      <c r="C12" s="76">
        <f>COUNTIF('申込様式'!$G$14:$I$60,B12)</f>
        <v>0</v>
      </c>
      <c r="D12" s="286"/>
      <c r="E12" s="115" t="s">
        <v>250</v>
      </c>
      <c r="F12" s="42">
        <f>COUNTIF('申込様式'!$AB$14:$AD$60,E12)</f>
        <v>0</v>
      </c>
      <c r="G12" s="41"/>
      <c r="H12" s="38"/>
    </row>
    <row r="13" spans="1:8" ht="21.75" customHeight="1">
      <c r="A13" s="286"/>
      <c r="B13" s="115" t="s">
        <v>252</v>
      </c>
      <c r="C13" s="76">
        <f>COUNTIF('申込様式'!$G$14:$I$60,B13)</f>
        <v>0</v>
      </c>
      <c r="D13" s="286"/>
      <c r="E13" s="119" t="s">
        <v>546</v>
      </c>
      <c r="F13" s="42">
        <f>COUNTIF('申込様式'!$AB$14:$AD$60,E13)</f>
        <v>0</v>
      </c>
      <c r="G13" s="41"/>
      <c r="H13" s="38"/>
    </row>
    <row r="14" spans="1:8" ht="21.75" customHeight="1">
      <c r="A14" s="286"/>
      <c r="B14" s="115" t="s">
        <v>546</v>
      </c>
      <c r="C14" s="76">
        <f>COUNTIF('申込様式'!$G$14:$I$60,B14)</f>
        <v>0</v>
      </c>
      <c r="D14" s="286"/>
      <c r="E14" s="119" t="s">
        <v>572</v>
      </c>
      <c r="F14" s="42">
        <f>COUNTIF('申込様式'!$AB$14:$AD$60,E14)</f>
        <v>0</v>
      </c>
      <c r="G14" s="41"/>
      <c r="H14" s="38"/>
    </row>
    <row r="15" spans="1:8" ht="21.75" customHeight="1">
      <c r="A15" s="286"/>
      <c r="B15" s="116" t="s">
        <v>569</v>
      </c>
      <c r="C15" s="76">
        <f>COUNTIF('申込様式'!$G$14:$I$60,B15)</f>
        <v>0</v>
      </c>
      <c r="D15" s="286"/>
      <c r="E15" s="119" t="s">
        <v>573</v>
      </c>
      <c r="F15" s="42">
        <f>COUNTIF('申込様式'!$AB$14:$AD$60,E15)</f>
        <v>0</v>
      </c>
      <c r="G15" s="41"/>
      <c r="H15" s="38"/>
    </row>
    <row r="16" spans="1:8" ht="21.75" customHeight="1">
      <c r="A16" s="286"/>
      <c r="B16" s="116" t="s">
        <v>570</v>
      </c>
      <c r="C16" s="76">
        <f>COUNTIF('申込様式'!$G$14:$I$60,B16)</f>
        <v>0</v>
      </c>
      <c r="D16" s="286"/>
      <c r="E16" s="119" t="s">
        <v>571</v>
      </c>
      <c r="F16" s="42">
        <f>COUNTIF('申込様式'!$AB$14:$AD$60,E16)</f>
        <v>0</v>
      </c>
      <c r="G16" s="41"/>
      <c r="H16" s="38"/>
    </row>
    <row r="17" spans="1:8" ht="21.75" customHeight="1">
      <c r="A17" s="286"/>
      <c r="B17" s="98" t="s">
        <v>571</v>
      </c>
      <c r="C17" s="76">
        <f>COUNTIF('申込様式'!$G$14:$I$60,B17)</f>
        <v>0</v>
      </c>
      <c r="D17" s="286"/>
      <c r="E17" s="100"/>
      <c r="F17" s="42">
        <f>COUNTIF('申込様式'!$AB$14:$AD$60,E17)</f>
        <v>0</v>
      </c>
      <c r="G17" s="41"/>
      <c r="H17" s="38"/>
    </row>
    <row r="18" spans="1:8" ht="21.75" customHeight="1">
      <c r="A18" s="286"/>
      <c r="B18" s="98"/>
      <c r="C18" s="76">
        <f>COUNTIF('申込様式'!$G$14:$I$60,B18)</f>
        <v>0</v>
      </c>
      <c r="D18" s="286"/>
      <c r="E18" s="100"/>
      <c r="F18" s="42">
        <f>COUNTIF('申込様式'!$AB$14:$AD$60,E18)</f>
        <v>0</v>
      </c>
      <c r="G18" s="41"/>
      <c r="H18" s="38"/>
    </row>
    <row r="19" spans="1:8" ht="21.75" customHeight="1">
      <c r="A19" s="286"/>
      <c r="B19" s="98"/>
      <c r="C19" s="76">
        <f>COUNTIF('申込様式'!$G$14:$I$60,B19)</f>
        <v>0</v>
      </c>
      <c r="D19" s="286"/>
      <c r="E19" s="100"/>
      <c r="F19" s="42">
        <f>COUNTIF('申込様式'!$AB$14:$AD$60,E19)</f>
        <v>0</v>
      </c>
      <c r="G19" s="41"/>
      <c r="H19" s="38"/>
    </row>
    <row r="20" spans="1:8" ht="21.75" customHeight="1">
      <c r="A20" s="286"/>
      <c r="B20" s="98"/>
      <c r="C20" s="76">
        <f>COUNTIF('申込様式'!$G$14:$I$60,B20)</f>
        <v>0</v>
      </c>
      <c r="D20" s="286"/>
      <c r="E20" s="100"/>
      <c r="F20" s="42">
        <f>COUNTIF('申込様式'!$AB$14:$AD$60,E20)</f>
        <v>0</v>
      </c>
      <c r="G20" s="41"/>
      <c r="H20" s="38"/>
    </row>
    <row r="21" spans="1:8" ht="21.75" customHeight="1">
      <c r="A21" s="286"/>
      <c r="B21" s="98"/>
      <c r="C21" s="76">
        <f>COUNTIF('申込様式'!$G$14:$I$60,B21)</f>
        <v>0</v>
      </c>
      <c r="D21" s="286"/>
      <c r="E21" s="100"/>
      <c r="F21" s="42">
        <f>COUNTIF('申込様式'!$AB$14:$AD$60,E21)</f>
        <v>0</v>
      </c>
      <c r="G21" s="41"/>
      <c r="H21" s="38"/>
    </row>
    <row r="22" spans="1:8" ht="21.75" customHeight="1">
      <c r="A22" s="286"/>
      <c r="B22" s="97"/>
      <c r="C22" s="76">
        <f>COUNTIF('申込様式'!$G$14:$I$60,B22)</f>
        <v>0</v>
      </c>
      <c r="D22" s="286"/>
      <c r="E22" s="100"/>
      <c r="F22" s="42">
        <f>COUNTIF('申込様式'!$AB$14:$AD$60,E22)</f>
        <v>0</v>
      </c>
      <c r="G22" s="41"/>
      <c r="H22" s="38"/>
    </row>
    <row r="23" spans="1:8" ht="21.75" customHeight="1">
      <c r="A23" s="286"/>
      <c r="B23" s="97"/>
      <c r="C23" s="76">
        <f>COUNTIF('申込様式'!$G$14:$I$60,B23)</f>
        <v>0</v>
      </c>
      <c r="D23" s="286"/>
      <c r="E23" s="100"/>
      <c r="F23" s="42">
        <f>COUNTIF('申込様式'!$AB$14:$AD$60,E23)</f>
        <v>0</v>
      </c>
      <c r="G23" s="38"/>
      <c r="H23" s="38"/>
    </row>
    <row r="24" spans="1:8" ht="21.75" customHeight="1">
      <c r="A24" s="286"/>
      <c r="B24" s="97"/>
      <c r="C24" s="76">
        <f>COUNTIF('申込様式'!$G$14:$I$60,B24)</f>
        <v>0</v>
      </c>
      <c r="D24" s="286"/>
      <c r="E24" s="100"/>
      <c r="F24" s="42">
        <f>COUNTIF('申込様式'!$AB$14:$AD$60,E24)</f>
        <v>0</v>
      </c>
      <c r="G24" s="38"/>
      <c r="H24" s="38"/>
    </row>
    <row r="25" spans="1:8" ht="21.75" customHeight="1" thickBot="1">
      <c r="A25" s="287"/>
      <c r="B25" s="99"/>
      <c r="C25" s="77">
        <f>COUNTIF('申込様式'!$G$14:$I$60,B25)</f>
        <v>0</v>
      </c>
      <c r="D25" s="287"/>
      <c r="E25" s="101"/>
      <c r="F25" s="56">
        <f>COUNTIF('申込様式'!$AB$14:$AD$60,E25)</f>
        <v>0</v>
      </c>
      <c r="G25" s="38"/>
      <c r="H25" s="38"/>
    </row>
    <row r="26" spans="1:8" ht="18.75" customHeight="1" thickBot="1">
      <c r="A26" s="38"/>
      <c r="B26" s="38"/>
      <c r="C26" s="38"/>
      <c r="D26" s="38"/>
      <c r="E26" s="38"/>
      <c r="F26" s="38"/>
      <c r="G26" s="38"/>
      <c r="H26" s="38"/>
    </row>
    <row r="27" spans="1:8" ht="18.75" customHeight="1">
      <c r="A27" s="288" t="s">
        <v>234</v>
      </c>
      <c r="B27" s="220" t="s">
        <v>556</v>
      </c>
      <c r="C27" s="212">
        <f>'申込様式'!K71</f>
        <v>0</v>
      </c>
      <c r="D27" s="288" t="s">
        <v>235</v>
      </c>
      <c r="E27" s="220" t="s">
        <v>556</v>
      </c>
      <c r="F27" s="212">
        <f>'申込様式'!AF71</f>
        <v>0</v>
      </c>
      <c r="G27" s="38"/>
      <c r="H27" s="38"/>
    </row>
    <row r="28" spans="1:8" ht="18.75" customHeight="1" thickBot="1">
      <c r="A28" s="289"/>
      <c r="B28" s="213" t="s">
        <v>561</v>
      </c>
      <c r="C28" s="56">
        <f>'申込様式'!M71</f>
        <v>0</v>
      </c>
      <c r="D28" s="289"/>
      <c r="E28" s="213" t="s">
        <v>560</v>
      </c>
      <c r="F28" s="56">
        <f>'申込様式'!AH71</f>
        <v>0</v>
      </c>
      <c r="G28" s="38"/>
      <c r="H28" s="38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heet="1" selectLockedCells="1"/>
  <mergeCells count="5">
    <mergeCell ref="D2:F2"/>
    <mergeCell ref="A5:A25"/>
    <mergeCell ref="D5:D25"/>
    <mergeCell ref="A27:A28"/>
    <mergeCell ref="D27:D28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2024-04-14T01:03:23Z</cp:lastPrinted>
  <dcterms:created xsi:type="dcterms:W3CDTF">2008-02-20T03:31:46Z</dcterms:created>
  <dcterms:modified xsi:type="dcterms:W3CDTF">2024-04-21T11:53:02Z</dcterms:modified>
  <cp:category/>
  <cp:version/>
  <cp:contentType/>
  <cp:contentStatus/>
</cp:coreProperties>
</file>