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I:\支部予選\"/>
    </mc:Choice>
  </mc:AlternateContent>
  <xr:revisionPtr revIDLastSave="0" documentId="13_ncr:1_{92C0D8BA-57CD-4728-9323-4017CEE70535}" xr6:coauthVersionLast="47" xr6:coauthVersionMax="47" xr10:uidLastSave="{00000000-0000-0000-0000-000000000000}"/>
  <bookViews>
    <workbookView xWindow="-19320" yWindow="-60" windowWidth="19440" windowHeight="14880" tabRatio="696" xr2:uid="{00000000-000D-0000-FFFF-FFFF00000000}"/>
  </bookViews>
  <sheets>
    <sheet name="入力にあたって" sheetId="6" r:id="rId1"/>
    <sheet name="申込必要事項" sheetId="5" r:id="rId2"/>
    <sheet name="Ｃ級審判" sheetId="19" r:id="rId3"/>
    <sheet name="男入力" sheetId="10" r:id="rId4"/>
    <sheet name="女入力" sheetId="11" r:id="rId5"/>
    <sheet name="男一覧" sheetId="2" r:id="rId6"/>
    <sheet name="女一覧" sheetId="16" r:id="rId7"/>
    <sheet name="納付書" sheetId="18" r:id="rId8"/>
    <sheet name="リレー申込" sheetId="12" r:id="rId9"/>
    <sheet name="参加人数" sheetId="14" r:id="rId10"/>
  </sheets>
  <definedNames>
    <definedName name="_xlnm._FilterDatabase" localSheetId="4" hidden="1">女入力!#REF!</definedName>
    <definedName name="_xlnm._FilterDatabase" localSheetId="3" hidden="1">男入力!$AT$12:$AT$12</definedName>
    <definedName name="_xlnm.Print_Area" localSheetId="9">参加人数!$A$1:$F$28</definedName>
    <definedName name="_xlnm.Print_Area" localSheetId="6">女一覧!$B$1:$AD$51</definedName>
    <definedName name="_xlnm.Print_Area" localSheetId="4">女入力!$A$1:$P$52</definedName>
    <definedName name="_xlnm.Print_Area" localSheetId="5">男一覧!$B$1:$AD$51</definedName>
    <definedName name="_xlnm.Print_Area" localSheetId="3">男入力!$A$1:$P$52</definedName>
    <definedName name="_xlnm.Print_Area" localSheetId="0">入力にあたって!$B$1:$O$72</definedName>
    <definedName name="_xlnm.Print_Area" localSheetId="7">納付書!$A$2:$I$45</definedName>
    <definedName name="_xlnm.Print_Titles" localSheetId="4">女入力!$1:$11</definedName>
    <definedName name="_xlnm.Print_Titles" localSheetId="3">男入力!$1:$11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0" l="1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13" i="10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13" i="11"/>
  <c r="F15" i="18"/>
  <c r="B43" i="18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8" i="2"/>
  <c r="AD16" i="16"/>
  <c r="AD17" i="16"/>
  <c r="AD18" i="16"/>
  <c r="AD19" i="16"/>
  <c r="AD20" i="16"/>
  <c r="AD21" i="16"/>
  <c r="AD22" i="16"/>
  <c r="AD23" i="16"/>
  <c r="AD24" i="16"/>
  <c r="AD25" i="16"/>
  <c r="AD26" i="16"/>
  <c r="AD27" i="16"/>
  <c r="AD28" i="16"/>
  <c r="AD29" i="16"/>
  <c r="AD30" i="16"/>
  <c r="AD31" i="16"/>
  <c r="AD32" i="16"/>
  <c r="AD33" i="16"/>
  <c r="AD34" i="16"/>
  <c r="AD35" i="16"/>
  <c r="AD36" i="16"/>
  <c r="AD37" i="16"/>
  <c r="AD38" i="16"/>
  <c r="AD39" i="16"/>
  <c r="AD40" i="16"/>
  <c r="AD41" i="16"/>
  <c r="AD42" i="16"/>
  <c r="AD43" i="16"/>
  <c r="AD44" i="16"/>
  <c r="AD45" i="16"/>
  <c r="AD46" i="16"/>
  <c r="AD47" i="16"/>
  <c r="AC9" i="16"/>
  <c r="AC10" i="16"/>
  <c r="AC11" i="16"/>
  <c r="AC12" i="16"/>
  <c r="AC13" i="16"/>
  <c r="AC14" i="16"/>
  <c r="AC15" i="16"/>
  <c r="AC16" i="16"/>
  <c r="AC17" i="16"/>
  <c r="AC18" i="16"/>
  <c r="AC19" i="16"/>
  <c r="AC20" i="16"/>
  <c r="AC21" i="16"/>
  <c r="AC22" i="16"/>
  <c r="AC23" i="16"/>
  <c r="AC24" i="16"/>
  <c r="AC25" i="16"/>
  <c r="AC26" i="16"/>
  <c r="AC27" i="16"/>
  <c r="AC28" i="16"/>
  <c r="AC29" i="16"/>
  <c r="AC30" i="16"/>
  <c r="AC31" i="16"/>
  <c r="AC32" i="16"/>
  <c r="AC33" i="16"/>
  <c r="AC34" i="16"/>
  <c r="AC35" i="16"/>
  <c r="AC36" i="16"/>
  <c r="AC37" i="16"/>
  <c r="AC38" i="16"/>
  <c r="AC39" i="16"/>
  <c r="AC40" i="16"/>
  <c r="AC41" i="16"/>
  <c r="AC42" i="16"/>
  <c r="AC43" i="16"/>
  <c r="AC44" i="16"/>
  <c r="AC45" i="16"/>
  <c r="AC46" i="16"/>
  <c r="AC47" i="16"/>
  <c r="AC8" i="16"/>
  <c r="W14" i="11" l="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W52" i="11"/>
  <c r="W13" i="11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41" i="10"/>
  <c r="W42" i="10"/>
  <c r="W43" i="10"/>
  <c r="W44" i="10"/>
  <c r="W45" i="10"/>
  <c r="W46" i="10"/>
  <c r="W47" i="10"/>
  <c r="W48" i="10"/>
  <c r="W49" i="10"/>
  <c r="W50" i="10"/>
  <c r="W51" i="10"/>
  <c r="W52" i="10"/>
  <c r="W13" i="10"/>
  <c r="V52" i="11" l="1"/>
  <c r="V51" i="11"/>
  <c r="V50" i="11"/>
  <c r="V49" i="11"/>
  <c r="V48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48" i="10"/>
  <c r="V49" i="10"/>
  <c r="V50" i="10"/>
  <c r="V51" i="10"/>
  <c r="V52" i="10"/>
  <c r="V13" i="10"/>
  <c r="Y18" i="11" l="1"/>
  <c r="C44" i="12" s="1"/>
  <c r="Y14" i="11"/>
  <c r="C40" i="12" s="1"/>
  <c r="Y16" i="11"/>
  <c r="C42" i="12" s="1"/>
  <c r="Y15" i="11"/>
  <c r="C41" i="12" s="1"/>
  <c r="Y17" i="11"/>
  <c r="C43" i="12" s="1"/>
  <c r="Y13" i="11"/>
  <c r="X15" i="11"/>
  <c r="C31" i="12" s="1"/>
  <c r="X16" i="11"/>
  <c r="C32" i="12" s="1"/>
  <c r="X18" i="11"/>
  <c r="C34" i="12" s="1"/>
  <c r="X14" i="11"/>
  <c r="C30" i="12" s="1"/>
  <c r="X17" i="11"/>
  <c r="C33" i="12" s="1"/>
  <c r="X13" i="11"/>
  <c r="C29" i="12" s="1"/>
  <c r="Y13" i="10"/>
  <c r="Y14" i="10"/>
  <c r="C17" i="12" s="1"/>
  <c r="Y16" i="10"/>
  <c r="C19" i="12" s="1"/>
  <c r="Y17" i="10"/>
  <c r="C20" i="12" s="1"/>
  <c r="Y15" i="10"/>
  <c r="C18" i="12" s="1"/>
  <c r="Y18" i="10"/>
  <c r="C21" i="12" s="1"/>
  <c r="X14" i="10"/>
  <c r="C7" i="12" s="1"/>
  <c r="X17" i="10"/>
  <c r="C10" i="12" s="1"/>
  <c r="X15" i="10"/>
  <c r="C8" i="12" s="1"/>
  <c r="X16" i="10"/>
  <c r="C9" i="12" s="1"/>
  <c r="X18" i="10"/>
  <c r="C11" i="12" s="1"/>
  <c r="X13" i="10"/>
  <c r="C6" i="12" s="1"/>
  <c r="C27" i="14" s="1"/>
  <c r="B3" i="19"/>
  <c r="F27" i="14" l="1"/>
  <c r="X20" i="11"/>
  <c r="E27" i="12" s="1"/>
  <c r="C39" i="12"/>
  <c r="F28" i="14" s="1"/>
  <c r="Y20" i="11"/>
  <c r="E37" i="12" s="1"/>
  <c r="C16" i="12"/>
  <c r="C28" i="14" s="1"/>
  <c r="Y20" i="10"/>
  <c r="E14" i="12" s="1"/>
  <c r="X20" i="10"/>
  <c r="E4" i="12" s="1"/>
  <c r="B23" i="18" l="1"/>
  <c r="B37" i="18" s="1"/>
  <c r="C39" i="18"/>
  <c r="C1" i="10" l="1"/>
  <c r="B2" i="2"/>
  <c r="C24" i="14" l="1"/>
  <c r="D10" i="18" l="1"/>
  <c r="C1" i="11"/>
  <c r="AB9" i="16"/>
  <c r="AB10" i="16"/>
  <c r="AB11" i="16"/>
  <c r="AB12" i="16"/>
  <c r="AB13" i="16"/>
  <c r="AB14" i="16"/>
  <c r="AB15" i="16"/>
  <c r="AB16" i="16"/>
  <c r="AB17" i="16"/>
  <c r="AB18" i="16"/>
  <c r="AB19" i="16"/>
  <c r="AB20" i="16"/>
  <c r="AB21" i="16"/>
  <c r="AB22" i="16"/>
  <c r="AB23" i="16"/>
  <c r="AB24" i="16"/>
  <c r="AB25" i="16"/>
  <c r="AB26" i="16"/>
  <c r="AB27" i="16"/>
  <c r="AB28" i="16"/>
  <c r="AB29" i="16"/>
  <c r="AB30" i="16"/>
  <c r="AB31" i="16"/>
  <c r="AB32" i="16"/>
  <c r="AB33" i="16"/>
  <c r="AB34" i="16"/>
  <c r="AB35" i="16"/>
  <c r="AB36" i="16"/>
  <c r="AB37" i="16"/>
  <c r="AB38" i="16"/>
  <c r="AB39" i="16"/>
  <c r="AB40" i="16"/>
  <c r="AB41" i="16"/>
  <c r="AB42" i="16"/>
  <c r="AB43" i="16"/>
  <c r="AB44" i="16"/>
  <c r="AB45" i="16"/>
  <c r="AB46" i="16"/>
  <c r="AB47" i="16"/>
  <c r="AB8" i="16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8" i="2"/>
  <c r="E5" i="11"/>
  <c r="J5" i="11" s="1"/>
  <c r="E5" i="10"/>
  <c r="E44" i="12"/>
  <c r="D44" i="12"/>
  <c r="E43" i="12"/>
  <c r="D43" i="12"/>
  <c r="E42" i="12"/>
  <c r="D42" i="12"/>
  <c r="E41" i="12"/>
  <c r="D41" i="12"/>
  <c r="E40" i="12"/>
  <c r="D40" i="12"/>
  <c r="E39" i="12"/>
  <c r="D39" i="12"/>
  <c r="E34" i="12"/>
  <c r="D34" i="12"/>
  <c r="E33" i="12"/>
  <c r="D33" i="12"/>
  <c r="E32" i="12"/>
  <c r="D32" i="12"/>
  <c r="E31" i="12"/>
  <c r="D31" i="12"/>
  <c r="E30" i="12"/>
  <c r="D30" i="12"/>
  <c r="E29" i="12"/>
  <c r="D29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1" i="12"/>
  <c r="D11" i="12"/>
  <c r="E10" i="12"/>
  <c r="D10" i="12"/>
  <c r="E9" i="12"/>
  <c r="D9" i="12"/>
  <c r="E8" i="12"/>
  <c r="D8" i="12"/>
  <c r="E7" i="12"/>
  <c r="D7" i="12"/>
  <c r="E6" i="12"/>
  <c r="D6" i="12"/>
  <c r="Z47" i="16"/>
  <c r="Y47" i="16"/>
  <c r="X47" i="16"/>
  <c r="W47" i="16"/>
  <c r="V47" i="16"/>
  <c r="U47" i="16"/>
  <c r="T47" i="16"/>
  <c r="S47" i="16"/>
  <c r="R47" i="16"/>
  <c r="Q47" i="16"/>
  <c r="O47" i="16"/>
  <c r="M47" i="16"/>
  <c r="K47" i="16"/>
  <c r="J47" i="16"/>
  <c r="I47" i="16"/>
  <c r="H47" i="16"/>
  <c r="G47" i="16"/>
  <c r="F47" i="16"/>
  <c r="Z46" i="16"/>
  <c r="Y46" i="16"/>
  <c r="X46" i="16"/>
  <c r="W46" i="16"/>
  <c r="V46" i="16"/>
  <c r="U46" i="16"/>
  <c r="T46" i="16"/>
  <c r="S46" i="16"/>
  <c r="R46" i="16"/>
  <c r="Q46" i="16"/>
  <c r="O46" i="16"/>
  <c r="M46" i="16"/>
  <c r="K46" i="16"/>
  <c r="J46" i="16"/>
  <c r="I46" i="16"/>
  <c r="H46" i="16"/>
  <c r="G46" i="16"/>
  <c r="F46" i="16"/>
  <c r="Z45" i="16"/>
  <c r="Y45" i="16"/>
  <c r="X45" i="16"/>
  <c r="W45" i="16"/>
  <c r="V45" i="16"/>
  <c r="U45" i="16"/>
  <c r="T45" i="16"/>
  <c r="S45" i="16"/>
  <c r="R45" i="16"/>
  <c r="Q45" i="16"/>
  <c r="O45" i="16"/>
  <c r="M45" i="16"/>
  <c r="K45" i="16"/>
  <c r="J45" i="16"/>
  <c r="I45" i="16"/>
  <c r="H45" i="16"/>
  <c r="G45" i="16"/>
  <c r="F45" i="16"/>
  <c r="Z44" i="16"/>
  <c r="Y44" i="16"/>
  <c r="X44" i="16"/>
  <c r="W44" i="16"/>
  <c r="V44" i="16"/>
  <c r="U44" i="16"/>
  <c r="T44" i="16"/>
  <c r="S44" i="16"/>
  <c r="R44" i="16"/>
  <c r="Q44" i="16"/>
  <c r="O44" i="16"/>
  <c r="M44" i="16"/>
  <c r="K44" i="16"/>
  <c r="J44" i="16"/>
  <c r="I44" i="16"/>
  <c r="H44" i="16"/>
  <c r="G44" i="16"/>
  <c r="F44" i="16"/>
  <c r="Z43" i="16"/>
  <c r="Y43" i="16"/>
  <c r="X43" i="16"/>
  <c r="W43" i="16"/>
  <c r="V43" i="16"/>
  <c r="U43" i="16"/>
  <c r="T43" i="16"/>
  <c r="S43" i="16"/>
  <c r="R43" i="16"/>
  <c r="Q43" i="16"/>
  <c r="O43" i="16"/>
  <c r="M43" i="16"/>
  <c r="K43" i="16"/>
  <c r="J43" i="16"/>
  <c r="I43" i="16"/>
  <c r="H43" i="16"/>
  <c r="G43" i="16"/>
  <c r="F43" i="16"/>
  <c r="Z42" i="16"/>
  <c r="Y42" i="16"/>
  <c r="X42" i="16"/>
  <c r="W42" i="16"/>
  <c r="V42" i="16"/>
  <c r="U42" i="16"/>
  <c r="T42" i="16"/>
  <c r="S42" i="16"/>
  <c r="R42" i="16"/>
  <c r="Q42" i="16"/>
  <c r="O42" i="16"/>
  <c r="M42" i="16"/>
  <c r="K42" i="16"/>
  <c r="J42" i="16"/>
  <c r="I42" i="16"/>
  <c r="H42" i="16"/>
  <c r="G42" i="16"/>
  <c r="F42" i="16"/>
  <c r="Z41" i="16"/>
  <c r="Y41" i="16"/>
  <c r="X41" i="16"/>
  <c r="W41" i="16"/>
  <c r="V41" i="16"/>
  <c r="U41" i="16"/>
  <c r="T41" i="16"/>
  <c r="S41" i="16"/>
  <c r="R41" i="16"/>
  <c r="Q41" i="16"/>
  <c r="O41" i="16"/>
  <c r="M41" i="16"/>
  <c r="K41" i="16"/>
  <c r="J41" i="16"/>
  <c r="I41" i="16"/>
  <c r="H41" i="16"/>
  <c r="G41" i="16"/>
  <c r="F41" i="16"/>
  <c r="Z40" i="16"/>
  <c r="Y40" i="16"/>
  <c r="X40" i="16"/>
  <c r="W40" i="16"/>
  <c r="V40" i="16"/>
  <c r="U40" i="16"/>
  <c r="T40" i="16"/>
  <c r="S40" i="16"/>
  <c r="R40" i="16"/>
  <c r="Q40" i="16"/>
  <c r="O40" i="16"/>
  <c r="M40" i="16"/>
  <c r="K40" i="16"/>
  <c r="J40" i="16"/>
  <c r="I40" i="16"/>
  <c r="H40" i="16"/>
  <c r="G40" i="16"/>
  <c r="F40" i="16"/>
  <c r="Z39" i="16"/>
  <c r="Y39" i="16"/>
  <c r="X39" i="16"/>
  <c r="W39" i="16"/>
  <c r="V39" i="16"/>
  <c r="U39" i="16"/>
  <c r="T39" i="16"/>
  <c r="S39" i="16"/>
  <c r="R39" i="16"/>
  <c r="Q39" i="16"/>
  <c r="O39" i="16"/>
  <c r="M39" i="16"/>
  <c r="K39" i="16"/>
  <c r="J39" i="16"/>
  <c r="I39" i="16"/>
  <c r="H39" i="16"/>
  <c r="G39" i="16"/>
  <c r="F39" i="16"/>
  <c r="Z38" i="16"/>
  <c r="Y38" i="16"/>
  <c r="X38" i="16"/>
  <c r="W38" i="16"/>
  <c r="V38" i="16"/>
  <c r="U38" i="16"/>
  <c r="T38" i="16"/>
  <c r="S38" i="16"/>
  <c r="R38" i="16"/>
  <c r="Q38" i="16"/>
  <c r="O38" i="16"/>
  <c r="M38" i="16"/>
  <c r="K38" i="16"/>
  <c r="J38" i="16"/>
  <c r="I38" i="16"/>
  <c r="H38" i="16"/>
  <c r="G38" i="16"/>
  <c r="F38" i="16"/>
  <c r="Z37" i="16"/>
  <c r="Y37" i="16"/>
  <c r="X37" i="16"/>
  <c r="W37" i="16"/>
  <c r="V37" i="16"/>
  <c r="U37" i="16"/>
  <c r="T37" i="16"/>
  <c r="S37" i="16"/>
  <c r="R37" i="16"/>
  <c r="Q37" i="16"/>
  <c r="O37" i="16"/>
  <c r="M37" i="16"/>
  <c r="K37" i="16"/>
  <c r="J37" i="16"/>
  <c r="I37" i="16"/>
  <c r="H37" i="16"/>
  <c r="G37" i="16"/>
  <c r="F37" i="16"/>
  <c r="Z36" i="16"/>
  <c r="Y36" i="16"/>
  <c r="X36" i="16"/>
  <c r="W36" i="16"/>
  <c r="V36" i="16"/>
  <c r="U36" i="16"/>
  <c r="T36" i="16"/>
  <c r="S36" i="16"/>
  <c r="R36" i="16"/>
  <c r="Q36" i="16"/>
  <c r="O36" i="16"/>
  <c r="M36" i="16"/>
  <c r="K36" i="16"/>
  <c r="J36" i="16"/>
  <c r="I36" i="16"/>
  <c r="H36" i="16"/>
  <c r="G36" i="16"/>
  <c r="F36" i="16"/>
  <c r="Z35" i="16"/>
  <c r="Y35" i="16"/>
  <c r="X35" i="16"/>
  <c r="W35" i="16"/>
  <c r="V35" i="16"/>
  <c r="U35" i="16"/>
  <c r="T35" i="16"/>
  <c r="S35" i="16"/>
  <c r="R35" i="16"/>
  <c r="Q35" i="16"/>
  <c r="O35" i="16"/>
  <c r="M35" i="16"/>
  <c r="K35" i="16"/>
  <c r="J35" i="16"/>
  <c r="I35" i="16"/>
  <c r="H35" i="16"/>
  <c r="G35" i="16"/>
  <c r="F35" i="16"/>
  <c r="Z34" i="16"/>
  <c r="Y34" i="16"/>
  <c r="X34" i="16"/>
  <c r="W34" i="16"/>
  <c r="V34" i="16"/>
  <c r="U34" i="16"/>
  <c r="T34" i="16"/>
  <c r="S34" i="16"/>
  <c r="R34" i="16"/>
  <c r="Q34" i="16"/>
  <c r="O34" i="16"/>
  <c r="M34" i="16"/>
  <c r="K34" i="16"/>
  <c r="J34" i="16"/>
  <c r="I34" i="16"/>
  <c r="H34" i="16"/>
  <c r="G34" i="16"/>
  <c r="F34" i="16"/>
  <c r="Z33" i="16"/>
  <c r="Y33" i="16"/>
  <c r="X33" i="16"/>
  <c r="W33" i="16"/>
  <c r="V33" i="16"/>
  <c r="U33" i="16"/>
  <c r="T33" i="16"/>
  <c r="S33" i="16"/>
  <c r="R33" i="16"/>
  <c r="Q33" i="16"/>
  <c r="O33" i="16"/>
  <c r="M33" i="16"/>
  <c r="K33" i="16"/>
  <c r="J33" i="16"/>
  <c r="I33" i="16"/>
  <c r="H33" i="16"/>
  <c r="G33" i="16"/>
  <c r="F33" i="16"/>
  <c r="Z32" i="16"/>
  <c r="Y32" i="16"/>
  <c r="X32" i="16"/>
  <c r="W32" i="16"/>
  <c r="V32" i="16"/>
  <c r="U32" i="16"/>
  <c r="T32" i="16"/>
  <c r="S32" i="16"/>
  <c r="R32" i="16"/>
  <c r="Q32" i="16"/>
  <c r="O32" i="16"/>
  <c r="M32" i="16"/>
  <c r="K32" i="16"/>
  <c r="J32" i="16"/>
  <c r="I32" i="16"/>
  <c r="H32" i="16"/>
  <c r="G32" i="16"/>
  <c r="F32" i="16"/>
  <c r="Z31" i="16"/>
  <c r="Y31" i="16"/>
  <c r="X31" i="16"/>
  <c r="W31" i="16"/>
  <c r="V31" i="16"/>
  <c r="U31" i="16"/>
  <c r="T31" i="16"/>
  <c r="S31" i="16"/>
  <c r="R31" i="16"/>
  <c r="Q31" i="16"/>
  <c r="O31" i="16"/>
  <c r="M31" i="16"/>
  <c r="K31" i="16"/>
  <c r="J31" i="16"/>
  <c r="I31" i="16"/>
  <c r="H31" i="16"/>
  <c r="G31" i="16"/>
  <c r="F31" i="16"/>
  <c r="Z30" i="16"/>
  <c r="Y30" i="16"/>
  <c r="X30" i="16"/>
  <c r="W30" i="16"/>
  <c r="V30" i="16"/>
  <c r="U30" i="16"/>
  <c r="T30" i="16"/>
  <c r="S30" i="16"/>
  <c r="R30" i="16"/>
  <c r="Q30" i="16"/>
  <c r="O30" i="16"/>
  <c r="M30" i="16"/>
  <c r="K30" i="16"/>
  <c r="J30" i="16"/>
  <c r="I30" i="16"/>
  <c r="H30" i="16"/>
  <c r="G30" i="16"/>
  <c r="F30" i="16"/>
  <c r="Z29" i="16"/>
  <c r="Y29" i="16"/>
  <c r="X29" i="16"/>
  <c r="W29" i="16"/>
  <c r="V29" i="16"/>
  <c r="U29" i="16"/>
  <c r="T29" i="16"/>
  <c r="S29" i="16"/>
  <c r="R29" i="16"/>
  <c r="Q29" i="16"/>
  <c r="O29" i="16"/>
  <c r="M29" i="16"/>
  <c r="K29" i="16"/>
  <c r="J29" i="16"/>
  <c r="I29" i="16"/>
  <c r="H29" i="16"/>
  <c r="G29" i="16"/>
  <c r="F29" i="16"/>
  <c r="Z28" i="16"/>
  <c r="Y28" i="16"/>
  <c r="X28" i="16"/>
  <c r="W28" i="16"/>
  <c r="V28" i="16"/>
  <c r="U28" i="16"/>
  <c r="T28" i="16"/>
  <c r="S28" i="16"/>
  <c r="R28" i="16"/>
  <c r="Q28" i="16"/>
  <c r="O28" i="16"/>
  <c r="M28" i="16"/>
  <c r="K28" i="16"/>
  <c r="J28" i="16"/>
  <c r="I28" i="16"/>
  <c r="H28" i="16"/>
  <c r="G28" i="16"/>
  <c r="F28" i="16"/>
  <c r="Z27" i="16"/>
  <c r="Y27" i="16"/>
  <c r="X27" i="16"/>
  <c r="W27" i="16"/>
  <c r="V27" i="16"/>
  <c r="U27" i="16"/>
  <c r="T27" i="16"/>
  <c r="S27" i="16"/>
  <c r="R27" i="16"/>
  <c r="Q27" i="16"/>
  <c r="O27" i="16"/>
  <c r="M27" i="16"/>
  <c r="K27" i="16"/>
  <c r="J27" i="16"/>
  <c r="I27" i="16"/>
  <c r="H27" i="16"/>
  <c r="G27" i="16"/>
  <c r="F27" i="16"/>
  <c r="Z26" i="16"/>
  <c r="Y26" i="16"/>
  <c r="X26" i="16"/>
  <c r="W26" i="16"/>
  <c r="V26" i="16"/>
  <c r="U26" i="16"/>
  <c r="T26" i="16"/>
  <c r="S26" i="16"/>
  <c r="R26" i="16"/>
  <c r="Q26" i="16"/>
  <c r="O26" i="16"/>
  <c r="M26" i="16"/>
  <c r="K26" i="16"/>
  <c r="J26" i="16"/>
  <c r="I26" i="16"/>
  <c r="H26" i="16"/>
  <c r="G26" i="16"/>
  <c r="F26" i="16"/>
  <c r="Z25" i="16"/>
  <c r="Y25" i="16"/>
  <c r="X25" i="16"/>
  <c r="W25" i="16"/>
  <c r="V25" i="16"/>
  <c r="U25" i="16"/>
  <c r="T25" i="16"/>
  <c r="S25" i="16"/>
  <c r="R25" i="16"/>
  <c r="Q25" i="16"/>
  <c r="O25" i="16"/>
  <c r="M25" i="16"/>
  <c r="K25" i="16"/>
  <c r="J25" i="16"/>
  <c r="I25" i="16"/>
  <c r="H25" i="16"/>
  <c r="G25" i="16"/>
  <c r="F25" i="16"/>
  <c r="Z24" i="16"/>
  <c r="Y24" i="16"/>
  <c r="X24" i="16"/>
  <c r="W24" i="16"/>
  <c r="V24" i="16"/>
  <c r="U24" i="16"/>
  <c r="T24" i="16"/>
  <c r="S24" i="16"/>
  <c r="R24" i="16"/>
  <c r="Q24" i="16"/>
  <c r="O24" i="16"/>
  <c r="M24" i="16"/>
  <c r="K24" i="16"/>
  <c r="J24" i="16"/>
  <c r="I24" i="16"/>
  <c r="H24" i="16"/>
  <c r="G24" i="16"/>
  <c r="F24" i="16"/>
  <c r="Z23" i="16"/>
  <c r="Y23" i="16"/>
  <c r="X23" i="16"/>
  <c r="W23" i="16"/>
  <c r="V23" i="16"/>
  <c r="U23" i="16"/>
  <c r="T23" i="16"/>
  <c r="S23" i="16"/>
  <c r="R23" i="16"/>
  <c r="Q23" i="16"/>
  <c r="O23" i="16"/>
  <c r="M23" i="16"/>
  <c r="K23" i="16"/>
  <c r="J23" i="16"/>
  <c r="I23" i="16"/>
  <c r="H23" i="16"/>
  <c r="G23" i="16"/>
  <c r="F23" i="16"/>
  <c r="Z22" i="16"/>
  <c r="Y22" i="16"/>
  <c r="X22" i="16"/>
  <c r="W22" i="16"/>
  <c r="V22" i="16"/>
  <c r="U22" i="16"/>
  <c r="T22" i="16"/>
  <c r="S22" i="16"/>
  <c r="R22" i="16"/>
  <c r="Q22" i="16"/>
  <c r="O22" i="16"/>
  <c r="M22" i="16"/>
  <c r="K22" i="16"/>
  <c r="J22" i="16"/>
  <c r="I22" i="16"/>
  <c r="H22" i="16"/>
  <c r="G22" i="16"/>
  <c r="F22" i="16"/>
  <c r="Z21" i="16"/>
  <c r="Y21" i="16"/>
  <c r="X21" i="16"/>
  <c r="W21" i="16"/>
  <c r="V21" i="16"/>
  <c r="U21" i="16"/>
  <c r="T21" i="16"/>
  <c r="S21" i="16"/>
  <c r="R21" i="16"/>
  <c r="Q21" i="16"/>
  <c r="O21" i="16"/>
  <c r="M21" i="16"/>
  <c r="K21" i="16"/>
  <c r="J21" i="16"/>
  <c r="I21" i="16"/>
  <c r="H21" i="16"/>
  <c r="G21" i="16"/>
  <c r="F21" i="16"/>
  <c r="Z20" i="16"/>
  <c r="Y20" i="16"/>
  <c r="X20" i="16"/>
  <c r="W20" i="16"/>
  <c r="V20" i="16"/>
  <c r="U20" i="16"/>
  <c r="T20" i="16"/>
  <c r="S20" i="16"/>
  <c r="R20" i="16"/>
  <c r="Q20" i="16"/>
  <c r="O20" i="16"/>
  <c r="M20" i="16"/>
  <c r="K20" i="16"/>
  <c r="J20" i="16"/>
  <c r="I20" i="16"/>
  <c r="H20" i="16"/>
  <c r="G20" i="16"/>
  <c r="F20" i="16"/>
  <c r="Z19" i="16"/>
  <c r="Y19" i="16"/>
  <c r="X19" i="16"/>
  <c r="W19" i="16"/>
  <c r="V19" i="16"/>
  <c r="U19" i="16"/>
  <c r="T19" i="16"/>
  <c r="S19" i="16"/>
  <c r="R19" i="16"/>
  <c r="Q19" i="16"/>
  <c r="O19" i="16"/>
  <c r="M19" i="16"/>
  <c r="K19" i="16"/>
  <c r="J19" i="16"/>
  <c r="I19" i="16"/>
  <c r="H19" i="16"/>
  <c r="G19" i="16"/>
  <c r="F19" i="16"/>
  <c r="Z18" i="16"/>
  <c r="Y18" i="16"/>
  <c r="X18" i="16"/>
  <c r="W18" i="16"/>
  <c r="V18" i="16"/>
  <c r="U18" i="16"/>
  <c r="T18" i="16"/>
  <c r="S18" i="16"/>
  <c r="R18" i="16"/>
  <c r="Q18" i="16"/>
  <c r="O18" i="16"/>
  <c r="M18" i="16"/>
  <c r="K18" i="16"/>
  <c r="J18" i="16"/>
  <c r="I18" i="16"/>
  <c r="H18" i="16"/>
  <c r="G18" i="16"/>
  <c r="F18" i="16"/>
  <c r="Z17" i="16"/>
  <c r="Y17" i="16"/>
  <c r="X17" i="16"/>
  <c r="W17" i="16"/>
  <c r="V17" i="16"/>
  <c r="U17" i="16"/>
  <c r="T17" i="16"/>
  <c r="S17" i="16"/>
  <c r="R17" i="16"/>
  <c r="Q17" i="16"/>
  <c r="O17" i="16"/>
  <c r="M17" i="16"/>
  <c r="K17" i="16"/>
  <c r="J17" i="16"/>
  <c r="I17" i="16"/>
  <c r="H17" i="16"/>
  <c r="G17" i="16"/>
  <c r="F17" i="16"/>
  <c r="Z16" i="16"/>
  <c r="Y16" i="16"/>
  <c r="X16" i="16"/>
  <c r="W16" i="16"/>
  <c r="V16" i="16"/>
  <c r="U16" i="16"/>
  <c r="T16" i="16"/>
  <c r="S16" i="16"/>
  <c r="R16" i="16"/>
  <c r="Q16" i="16"/>
  <c r="O16" i="16"/>
  <c r="M16" i="16"/>
  <c r="K16" i="16"/>
  <c r="J16" i="16"/>
  <c r="I16" i="16"/>
  <c r="H16" i="16"/>
  <c r="G16" i="16"/>
  <c r="F16" i="16"/>
  <c r="Z15" i="16"/>
  <c r="Y15" i="16"/>
  <c r="X15" i="16"/>
  <c r="W15" i="16"/>
  <c r="V15" i="16"/>
  <c r="U15" i="16"/>
  <c r="T15" i="16"/>
  <c r="S15" i="16"/>
  <c r="R15" i="16"/>
  <c r="Q15" i="16"/>
  <c r="O15" i="16"/>
  <c r="M15" i="16"/>
  <c r="K15" i="16"/>
  <c r="J15" i="16"/>
  <c r="I15" i="16"/>
  <c r="H15" i="16"/>
  <c r="G15" i="16"/>
  <c r="F15" i="16"/>
  <c r="Z14" i="16"/>
  <c r="Y14" i="16"/>
  <c r="X14" i="16"/>
  <c r="W14" i="16"/>
  <c r="V14" i="16"/>
  <c r="U14" i="16"/>
  <c r="T14" i="16"/>
  <c r="S14" i="16"/>
  <c r="R14" i="16"/>
  <c r="Q14" i="16"/>
  <c r="O14" i="16"/>
  <c r="M14" i="16"/>
  <c r="K14" i="16"/>
  <c r="J14" i="16"/>
  <c r="I14" i="16"/>
  <c r="H14" i="16"/>
  <c r="G14" i="16"/>
  <c r="F14" i="16"/>
  <c r="Z13" i="16"/>
  <c r="Y13" i="16"/>
  <c r="X13" i="16"/>
  <c r="W13" i="16"/>
  <c r="V13" i="16"/>
  <c r="U13" i="16"/>
  <c r="T13" i="16"/>
  <c r="S13" i="16"/>
  <c r="R13" i="16"/>
  <c r="Q13" i="16"/>
  <c r="O13" i="16"/>
  <c r="M13" i="16"/>
  <c r="K13" i="16"/>
  <c r="J13" i="16"/>
  <c r="I13" i="16"/>
  <c r="H13" i="16"/>
  <c r="G13" i="16"/>
  <c r="F13" i="16"/>
  <c r="Z12" i="16"/>
  <c r="Y12" i="16"/>
  <c r="X12" i="16"/>
  <c r="W12" i="16"/>
  <c r="V12" i="16"/>
  <c r="U12" i="16"/>
  <c r="T12" i="16"/>
  <c r="S12" i="16"/>
  <c r="R12" i="16"/>
  <c r="Q12" i="16"/>
  <c r="O12" i="16"/>
  <c r="M12" i="16"/>
  <c r="K12" i="16"/>
  <c r="J12" i="16"/>
  <c r="I12" i="16"/>
  <c r="H12" i="16"/>
  <c r="G12" i="16"/>
  <c r="F12" i="16"/>
  <c r="Z11" i="16"/>
  <c r="Y11" i="16"/>
  <c r="X11" i="16"/>
  <c r="W11" i="16"/>
  <c r="V11" i="16"/>
  <c r="U11" i="16"/>
  <c r="T11" i="16"/>
  <c r="S11" i="16"/>
  <c r="R11" i="16"/>
  <c r="Q11" i="16"/>
  <c r="O11" i="16"/>
  <c r="M11" i="16"/>
  <c r="K11" i="16"/>
  <c r="J11" i="16"/>
  <c r="I11" i="16"/>
  <c r="H11" i="16"/>
  <c r="G11" i="16"/>
  <c r="F11" i="16"/>
  <c r="Z10" i="16"/>
  <c r="Y10" i="16"/>
  <c r="X10" i="16"/>
  <c r="W10" i="16"/>
  <c r="V10" i="16"/>
  <c r="U10" i="16"/>
  <c r="T10" i="16"/>
  <c r="S10" i="16"/>
  <c r="R10" i="16"/>
  <c r="Q10" i="16"/>
  <c r="O10" i="16"/>
  <c r="M10" i="16"/>
  <c r="K10" i="16"/>
  <c r="J10" i="16"/>
  <c r="I10" i="16"/>
  <c r="H10" i="16"/>
  <c r="G10" i="16"/>
  <c r="F10" i="16"/>
  <c r="Z9" i="16"/>
  <c r="Y9" i="16"/>
  <c r="X9" i="16"/>
  <c r="W9" i="16"/>
  <c r="V9" i="16"/>
  <c r="U9" i="16"/>
  <c r="T9" i="16"/>
  <c r="S9" i="16"/>
  <c r="R9" i="16"/>
  <c r="Q9" i="16"/>
  <c r="O9" i="16"/>
  <c r="M9" i="16"/>
  <c r="K9" i="16"/>
  <c r="J9" i="16"/>
  <c r="I9" i="16"/>
  <c r="H9" i="16"/>
  <c r="G9" i="16"/>
  <c r="F9" i="16"/>
  <c r="Z8" i="16"/>
  <c r="Y8" i="16"/>
  <c r="X8" i="16"/>
  <c r="W8" i="16"/>
  <c r="V8" i="16"/>
  <c r="U8" i="16"/>
  <c r="T8" i="16"/>
  <c r="S8" i="16"/>
  <c r="R8" i="16"/>
  <c r="Q8" i="16"/>
  <c r="O8" i="16"/>
  <c r="M8" i="16"/>
  <c r="K8" i="16"/>
  <c r="J8" i="16"/>
  <c r="I8" i="16"/>
  <c r="H8" i="16"/>
  <c r="G8" i="16"/>
  <c r="F8" i="16"/>
  <c r="AA47" i="2"/>
  <c r="Y47" i="2"/>
  <c r="X47" i="2"/>
  <c r="W47" i="2"/>
  <c r="V47" i="2"/>
  <c r="U47" i="2"/>
  <c r="T47" i="2"/>
  <c r="S47" i="2"/>
  <c r="R47" i="2"/>
  <c r="Q47" i="2"/>
  <c r="P47" i="2"/>
  <c r="O47" i="2"/>
  <c r="N47" i="2"/>
  <c r="L47" i="2"/>
  <c r="J47" i="2"/>
  <c r="I47" i="2"/>
  <c r="H47" i="2"/>
  <c r="G47" i="2"/>
  <c r="F47" i="2"/>
  <c r="AA46" i="2"/>
  <c r="Y46" i="2"/>
  <c r="X46" i="2"/>
  <c r="W46" i="2"/>
  <c r="V46" i="2"/>
  <c r="U46" i="2"/>
  <c r="T46" i="2"/>
  <c r="S46" i="2"/>
  <c r="R46" i="2"/>
  <c r="Q46" i="2"/>
  <c r="P46" i="2"/>
  <c r="O46" i="2"/>
  <c r="N46" i="2"/>
  <c r="L46" i="2"/>
  <c r="J46" i="2"/>
  <c r="I46" i="2"/>
  <c r="H46" i="2"/>
  <c r="G46" i="2"/>
  <c r="F46" i="2"/>
  <c r="AA45" i="2"/>
  <c r="Y45" i="2"/>
  <c r="X45" i="2"/>
  <c r="W45" i="2"/>
  <c r="V45" i="2"/>
  <c r="U45" i="2"/>
  <c r="T45" i="2"/>
  <c r="S45" i="2"/>
  <c r="R45" i="2"/>
  <c r="Q45" i="2"/>
  <c r="P45" i="2"/>
  <c r="O45" i="2"/>
  <c r="N45" i="2"/>
  <c r="L45" i="2"/>
  <c r="J45" i="2"/>
  <c r="I45" i="2"/>
  <c r="H45" i="2"/>
  <c r="G45" i="2"/>
  <c r="F45" i="2"/>
  <c r="AA44" i="2"/>
  <c r="Y44" i="2"/>
  <c r="X44" i="2"/>
  <c r="W44" i="2"/>
  <c r="V44" i="2"/>
  <c r="U44" i="2"/>
  <c r="T44" i="2"/>
  <c r="S44" i="2"/>
  <c r="R44" i="2"/>
  <c r="Q44" i="2"/>
  <c r="P44" i="2"/>
  <c r="O44" i="2"/>
  <c r="N44" i="2"/>
  <c r="L44" i="2"/>
  <c r="J44" i="2"/>
  <c r="I44" i="2"/>
  <c r="H44" i="2"/>
  <c r="G44" i="2"/>
  <c r="F44" i="2"/>
  <c r="AA43" i="2"/>
  <c r="Y43" i="2"/>
  <c r="X43" i="2"/>
  <c r="W43" i="2"/>
  <c r="V43" i="2"/>
  <c r="U43" i="2"/>
  <c r="T43" i="2"/>
  <c r="S43" i="2"/>
  <c r="R43" i="2"/>
  <c r="Q43" i="2"/>
  <c r="P43" i="2"/>
  <c r="O43" i="2"/>
  <c r="N43" i="2"/>
  <c r="L43" i="2"/>
  <c r="J43" i="2"/>
  <c r="I43" i="2"/>
  <c r="H43" i="2"/>
  <c r="G43" i="2"/>
  <c r="F43" i="2"/>
  <c r="AA42" i="2"/>
  <c r="Y42" i="2"/>
  <c r="X42" i="2"/>
  <c r="W42" i="2"/>
  <c r="V42" i="2"/>
  <c r="U42" i="2"/>
  <c r="T42" i="2"/>
  <c r="S42" i="2"/>
  <c r="R42" i="2"/>
  <c r="Q42" i="2"/>
  <c r="P42" i="2"/>
  <c r="O42" i="2"/>
  <c r="N42" i="2"/>
  <c r="L42" i="2"/>
  <c r="J42" i="2"/>
  <c r="I42" i="2"/>
  <c r="H42" i="2"/>
  <c r="G42" i="2"/>
  <c r="F42" i="2"/>
  <c r="AA41" i="2"/>
  <c r="Y41" i="2"/>
  <c r="X41" i="2"/>
  <c r="W41" i="2"/>
  <c r="V41" i="2"/>
  <c r="U41" i="2"/>
  <c r="T41" i="2"/>
  <c r="S41" i="2"/>
  <c r="R41" i="2"/>
  <c r="Q41" i="2"/>
  <c r="P41" i="2"/>
  <c r="O41" i="2"/>
  <c r="N41" i="2"/>
  <c r="L41" i="2"/>
  <c r="J41" i="2"/>
  <c r="I41" i="2"/>
  <c r="H41" i="2"/>
  <c r="G41" i="2"/>
  <c r="F41" i="2"/>
  <c r="AA40" i="2"/>
  <c r="Y40" i="2"/>
  <c r="X40" i="2"/>
  <c r="W40" i="2"/>
  <c r="V40" i="2"/>
  <c r="U40" i="2"/>
  <c r="T40" i="2"/>
  <c r="S40" i="2"/>
  <c r="R40" i="2"/>
  <c r="Q40" i="2"/>
  <c r="P40" i="2"/>
  <c r="O40" i="2"/>
  <c r="N40" i="2"/>
  <c r="L40" i="2"/>
  <c r="J40" i="2"/>
  <c r="I40" i="2"/>
  <c r="H40" i="2"/>
  <c r="G40" i="2"/>
  <c r="F40" i="2"/>
  <c r="AA39" i="2"/>
  <c r="Y39" i="2"/>
  <c r="X39" i="2"/>
  <c r="W39" i="2"/>
  <c r="V39" i="2"/>
  <c r="U39" i="2"/>
  <c r="T39" i="2"/>
  <c r="S39" i="2"/>
  <c r="R39" i="2"/>
  <c r="Q39" i="2"/>
  <c r="P39" i="2"/>
  <c r="O39" i="2"/>
  <c r="N39" i="2"/>
  <c r="L39" i="2"/>
  <c r="J39" i="2"/>
  <c r="I39" i="2"/>
  <c r="H39" i="2"/>
  <c r="G39" i="2"/>
  <c r="F39" i="2"/>
  <c r="AA38" i="2"/>
  <c r="Y38" i="2"/>
  <c r="X38" i="2"/>
  <c r="W38" i="2"/>
  <c r="V38" i="2"/>
  <c r="U38" i="2"/>
  <c r="T38" i="2"/>
  <c r="S38" i="2"/>
  <c r="R38" i="2"/>
  <c r="Q38" i="2"/>
  <c r="P38" i="2"/>
  <c r="O38" i="2"/>
  <c r="N38" i="2"/>
  <c r="L38" i="2"/>
  <c r="J38" i="2"/>
  <c r="I38" i="2"/>
  <c r="H38" i="2"/>
  <c r="G38" i="2"/>
  <c r="F38" i="2"/>
  <c r="AA37" i="2"/>
  <c r="Y37" i="2"/>
  <c r="X37" i="2"/>
  <c r="W37" i="2"/>
  <c r="V37" i="2"/>
  <c r="U37" i="2"/>
  <c r="T37" i="2"/>
  <c r="S37" i="2"/>
  <c r="R37" i="2"/>
  <c r="Q37" i="2"/>
  <c r="P37" i="2"/>
  <c r="O37" i="2"/>
  <c r="N37" i="2"/>
  <c r="L37" i="2"/>
  <c r="J37" i="2"/>
  <c r="I37" i="2"/>
  <c r="H37" i="2"/>
  <c r="G37" i="2"/>
  <c r="F37" i="2"/>
  <c r="AA36" i="2"/>
  <c r="Y36" i="2"/>
  <c r="X36" i="2"/>
  <c r="W36" i="2"/>
  <c r="V36" i="2"/>
  <c r="U36" i="2"/>
  <c r="T36" i="2"/>
  <c r="S36" i="2"/>
  <c r="R36" i="2"/>
  <c r="Q36" i="2"/>
  <c r="P36" i="2"/>
  <c r="O36" i="2"/>
  <c r="N36" i="2"/>
  <c r="L36" i="2"/>
  <c r="J36" i="2"/>
  <c r="I36" i="2"/>
  <c r="H36" i="2"/>
  <c r="G36" i="2"/>
  <c r="F36" i="2"/>
  <c r="AA35" i="2"/>
  <c r="Y35" i="2"/>
  <c r="X35" i="2"/>
  <c r="W35" i="2"/>
  <c r="V35" i="2"/>
  <c r="U35" i="2"/>
  <c r="T35" i="2"/>
  <c r="S35" i="2"/>
  <c r="R35" i="2"/>
  <c r="Q35" i="2"/>
  <c r="P35" i="2"/>
  <c r="O35" i="2"/>
  <c r="N35" i="2"/>
  <c r="L35" i="2"/>
  <c r="J35" i="2"/>
  <c r="I35" i="2"/>
  <c r="H35" i="2"/>
  <c r="G35" i="2"/>
  <c r="F35" i="2"/>
  <c r="AA34" i="2"/>
  <c r="Y34" i="2"/>
  <c r="X34" i="2"/>
  <c r="W34" i="2"/>
  <c r="V34" i="2"/>
  <c r="U34" i="2"/>
  <c r="T34" i="2"/>
  <c r="S34" i="2"/>
  <c r="R34" i="2"/>
  <c r="Q34" i="2"/>
  <c r="P34" i="2"/>
  <c r="O34" i="2"/>
  <c r="N34" i="2"/>
  <c r="L34" i="2"/>
  <c r="J34" i="2"/>
  <c r="I34" i="2"/>
  <c r="H34" i="2"/>
  <c r="G34" i="2"/>
  <c r="F34" i="2"/>
  <c r="AA33" i="2"/>
  <c r="Y33" i="2"/>
  <c r="X33" i="2"/>
  <c r="W33" i="2"/>
  <c r="V33" i="2"/>
  <c r="U33" i="2"/>
  <c r="T33" i="2"/>
  <c r="S33" i="2"/>
  <c r="R33" i="2"/>
  <c r="Q33" i="2"/>
  <c r="P33" i="2"/>
  <c r="O33" i="2"/>
  <c r="N33" i="2"/>
  <c r="L33" i="2"/>
  <c r="J33" i="2"/>
  <c r="I33" i="2"/>
  <c r="H33" i="2"/>
  <c r="G33" i="2"/>
  <c r="F33" i="2"/>
  <c r="AA32" i="2"/>
  <c r="Y32" i="2"/>
  <c r="X32" i="2"/>
  <c r="W32" i="2"/>
  <c r="V32" i="2"/>
  <c r="U32" i="2"/>
  <c r="T32" i="2"/>
  <c r="S32" i="2"/>
  <c r="R32" i="2"/>
  <c r="Q32" i="2"/>
  <c r="P32" i="2"/>
  <c r="O32" i="2"/>
  <c r="N32" i="2"/>
  <c r="L32" i="2"/>
  <c r="J32" i="2"/>
  <c r="I32" i="2"/>
  <c r="H32" i="2"/>
  <c r="G32" i="2"/>
  <c r="F32" i="2"/>
  <c r="AA31" i="2"/>
  <c r="Y31" i="2"/>
  <c r="X31" i="2"/>
  <c r="W31" i="2"/>
  <c r="V31" i="2"/>
  <c r="U31" i="2"/>
  <c r="T31" i="2"/>
  <c r="S31" i="2"/>
  <c r="R31" i="2"/>
  <c r="Q31" i="2"/>
  <c r="P31" i="2"/>
  <c r="O31" i="2"/>
  <c r="N31" i="2"/>
  <c r="L31" i="2"/>
  <c r="J31" i="2"/>
  <c r="I31" i="2"/>
  <c r="H31" i="2"/>
  <c r="G31" i="2"/>
  <c r="F31" i="2"/>
  <c r="AA30" i="2"/>
  <c r="Y30" i="2"/>
  <c r="X30" i="2"/>
  <c r="W30" i="2"/>
  <c r="V30" i="2"/>
  <c r="U30" i="2"/>
  <c r="T30" i="2"/>
  <c r="S30" i="2"/>
  <c r="R30" i="2"/>
  <c r="Q30" i="2"/>
  <c r="P30" i="2"/>
  <c r="O30" i="2"/>
  <c r="N30" i="2"/>
  <c r="L30" i="2"/>
  <c r="J30" i="2"/>
  <c r="I30" i="2"/>
  <c r="H30" i="2"/>
  <c r="G30" i="2"/>
  <c r="F30" i="2"/>
  <c r="AA29" i="2"/>
  <c r="Y29" i="2"/>
  <c r="X29" i="2"/>
  <c r="W29" i="2"/>
  <c r="V29" i="2"/>
  <c r="U29" i="2"/>
  <c r="T29" i="2"/>
  <c r="S29" i="2"/>
  <c r="R29" i="2"/>
  <c r="Q29" i="2"/>
  <c r="P29" i="2"/>
  <c r="O29" i="2"/>
  <c r="N29" i="2"/>
  <c r="L29" i="2"/>
  <c r="J29" i="2"/>
  <c r="I29" i="2"/>
  <c r="H29" i="2"/>
  <c r="G29" i="2"/>
  <c r="F29" i="2"/>
  <c r="AA28" i="2"/>
  <c r="Y28" i="2"/>
  <c r="X28" i="2"/>
  <c r="W28" i="2"/>
  <c r="V28" i="2"/>
  <c r="U28" i="2"/>
  <c r="T28" i="2"/>
  <c r="S28" i="2"/>
  <c r="R28" i="2"/>
  <c r="Q28" i="2"/>
  <c r="P28" i="2"/>
  <c r="O28" i="2"/>
  <c r="N28" i="2"/>
  <c r="L28" i="2"/>
  <c r="J28" i="2"/>
  <c r="I28" i="2"/>
  <c r="H28" i="2"/>
  <c r="G28" i="2"/>
  <c r="F28" i="2"/>
  <c r="AA27" i="2"/>
  <c r="Y27" i="2"/>
  <c r="X27" i="2"/>
  <c r="W27" i="2"/>
  <c r="V27" i="2"/>
  <c r="U27" i="2"/>
  <c r="T27" i="2"/>
  <c r="S27" i="2"/>
  <c r="R27" i="2"/>
  <c r="Q27" i="2"/>
  <c r="P27" i="2"/>
  <c r="O27" i="2"/>
  <c r="N27" i="2"/>
  <c r="L27" i="2"/>
  <c r="J27" i="2"/>
  <c r="I27" i="2"/>
  <c r="H27" i="2"/>
  <c r="G27" i="2"/>
  <c r="F27" i="2"/>
  <c r="AA26" i="2"/>
  <c r="Y26" i="2"/>
  <c r="X26" i="2"/>
  <c r="W26" i="2"/>
  <c r="V26" i="2"/>
  <c r="U26" i="2"/>
  <c r="T26" i="2"/>
  <c r="S26" i="2"/>
  <c r="R26" i="2"/>
  <c r="Q26" i="2"/>
  <c r="P26" i="2"/>
  <c r="O26" i="2"/>
  <c r="N26" i="2"/>
  <c r="L26" i="2"/>
  <c r="J26" i="2"/>
  <c r="I26" i="2"/>
  <c r="H26" i="2"/>
  <c r="G26" i="2"/>
  <c r="F26" i="2"/>
  <c r="AA25" i="2"/>
  <c r="Y25" i="2"/>
  <c r="X25" i="2"/>
  <c r="W25" i="2"/>
  <c r="V25" i="2"/>
  <c r="U25" i="2"/>
  <c r="T25" i="2"/>
  <c r="S25" i="2"/>
  <c r="R25" i="2"/>
  <c r="Q25" i="2"/>
  <c r="P25" i="2"/>
  <c r="O25" i="2"/>
  <c r="N25" i="2"/>
  <c r="L25" i="2"/>
  <c r="J25" i="2"/>
  <c r="I25" i="2"/>
  <c r="H25" i="2"/>
  <c r="G25" i="2"/>
  <c r="F25" i="2"/>
  <c r="AA24" i="2"/>
  <c r="Y24" i="2"/>
  <c r="X24" i="2"/>
  <c r="W24" i="2"/>
  <c r="V24" i="2"/>
  <c r="U24" i="2"/>
  <c r="T24" i="2"/>
  <c r="S24" i="2"/>
  <c r="R24" i="2"/>
  <c r="Q24" i="2"/>
  <c r="P24" i="2"/>
  <c r="O24" i="2"/>
  <c r="N24" i="2"/>
  <c r="L24" i="2"/>
  <c r="J24" i="2"/>
  <c r="I24" i="2"/>
  <c r="H24" i="2"/>
  <c r="G24" i="2"/>
  <c r="F24" i="2"/>
  <c r="AA23" i="2"/>
  <c r="Y23" i="2"/>
  <c r="X23" i="2"/>
  <c r="W23" i="2"/>
  <c r="V23" i="2"/>
  <c r="U23" i="2"/>
  <c r="T23" i="2"/>
  <c r="S23" i="2"/>
  <c r="R23" i="2"/>
  <c r="Q23" i="2"/>
  <c r="P23" i="2"/>
  <c r="O23" i="2"/>
  <c r="N23" i="2"/>
  <c r="L23" i="2"/>
  <c r="J23" i="2"/>
  <c r="I23" i="2"/>
  <c r="H23" i="2"/>
  <c r="G23" i="2"/>
  <c r="F23" i="2"/>
  <c r="AA22" i="2"/>
  <c r="Y22" i="2"/>
  <c r="X22" i="2"/>
  <c r="W22" i="2"/>
  <c r="V22" i="2"/>
  <c r="U22" i="2"/>
  <c r="T22" i="2"/>
  <c r="S22" i="2"/>
  <c r="R22" i="2"/>
  <c r="Q22" i="2"/>
  <c r="P22" i="2"/>
  <c r="O22" i="2"/>
  <c r="N22" i="2"/>
  <c r="L22" i="2"/>
  <c r="J22" i="2"/>
  <c r="I22" i="2"/>
  <c r="H22" i="2"/>
  <c r="G22" i="2"/>
  <c r="F22" i="2"/>
  <c r="AA21" i="2"/>
  <c r="Y21" i="2"/>
  <c r="X21" i="2"/>
  <c r="W21" i="2"/>
  <c r="V21" i="2"/>
  <c r="U21" i="2"/>
  <c r="T21" i="2"/>
  <c r="S21" i="2"/>
  <c r="R21" i="2"/>
  <c r="Q21" i="2"/>
  <c r="P21" i="2"/>
  <c r="O21" i="2"/>
  <c r="N21" i="2"/>
  <c r="L21" i="2"/>
  <c r="J21" i="2"/>
  <c r="I21" i="2"/>
  <c r="H21" i="2"/>
  <c r="G21" i="2"/>
  <c r="F21" i="2"/>
  <c r="AA20" i="2"/>
  <c r="Y20" i="2"/>
  <c r="X20" i="2"/>
  <c r="W20" i="2"/>
  <c r="V20" i="2"/>
  <c r="U20" i="2"/>
  <c r="T20" i="2"/>
  <c r="S20" i="2"/>
  <c r="R20" i="2"/>
  <c r="Q20" i="2"/>
  <c r="P20" i="2"/>
  <c r="O20" i="2"/>
  <c r="N20" i="2"/>
  <c r="L20" i="2"/>
  <c r="J20" i="2"/>
  <c r="I20" i="2"/>
  <c r="H20" i="2"/>
  <c r="G20" i="2"/>
  <c r="F20" i="2"/>
  <c r="AD20" i="2" s="1"/>
  <c r="AA19" i="2"/>
  <c r="Y19" i="2"/>
  <c r="X19" i="2"/>
  <c r="W19" i="2"/>
  <c r="V19" i="2"/>
  <c r="U19" i="2"/>
  <c r="T19" i="2"/>
  <c r="S19" i="2"/>
  <c r="R19" i="2"/>
  <c r="Q19" i="2"/>
  <c r="P19" i="2"/>
  <c r="O19" i="2"/>
  <c r="N19" i="2"/>
  <c r="L19" i="2"/>
  <c r="J19" i="2"/>
  <c r="I19" i="2"/>
  <c r="H19" i="2"/>
  <c r="G19" i="2"/>
  <c r="F19" i="2"/>
  <c r="AA18" i="2"/>
  <c r="Y18" i="2"/>
  <c r="X18" i="2"/>
  <c r="W18" i="2"/>
  <c r="V18" i="2"/>
  <c r="U18" i="2"/>
  <c r="T18" i="2"/>
  <c r="S18" i="2"/>
  <c r="R18" i="2"/>
  <c r="Q18" i="2"/>
  <c r="P18" i="2"/>
  <c r="O18" i="2"/>
  <c r="N18" i="2"/>
  <c r="L18" i="2"/>
  <c r="J18" i="2"/>
  <c r="I18" i="2"/>
  <c r="H18" i="2"/>
  <c r="G18" i="2"/>
  <c r="F18" i="2"/>
  <c r="AA17" i="2"/>
  <c r="Y17" i="2"/>
  <c r="X17" i="2"/>
  <c r="W17" i="2"/>
  <c r="V17" i="2"/>
  <c r="U17" i="2"/>
  <c r="T17" i="2"/>
  <c r="S17" i="2"/>
  <c r="R17" i="2"/>
  <c r="Q17" i="2"/>
  <c r="P17" i="2"/>
  <c r="O17" i="2"/>
  <c r="N17" i="2"/>
  <c r="L17" i="2"/>
  <c r="J17" i="2"/>
  <c r="I17" i="2"/>
  <c r="H17" i="2"/>
  <c r="G17" i="2"/>
  <c r="F17" i="2"/>
  <c r="AA16" i="2"/>
  <c r="Y16" i="2"/>
  <c r="X16" i="2"/>
  <c r="W16" i="2"/>
  <c r="V16" i="2"/>
  <c r="U16" i="2"/>
  <c r="T16" i="2"/>
  <c r="S16" i="2"/>
  <c r="R16" i="2"/>
  <c r="Q16" i="2"/>
  <c r="P16" i="2"/>
  <c r="O16" i="2"/>
  <c r="N16" i="2"/>
  <c r="L16" i="2"/>
  <c r="J16" i="2"/>
  <c r="I16" i="2"/>
  <c r="H16" i="2"/>
  <c r="G16" i="2"/>
  <c r="F16" i="2"/>
  <c r="AA15" i="2"/>
  <c r="Y15" i="2"/>
  <c r="X15" i="2"/>
  <c r="W15" i="2"/>
  <c r="V15" i="2"/>
  <c r="U15" i="2"/>
  <c r="T15" i="2"/>
  <c r="S15" i="2"/>
  <c r="R15" i="2"/>
  <c r="Q15" i="2"/>
  <c r="P15" i="2"/>
  <c r="O15" i="2"/>
  <c r="N15" i="2"/>
  <c r="L15" i="2"/>
  <c r="J15" i="2"/>
  <c r="I15" i="2"/>
  <c r="H15" i="2"/>
  <c r="G15" i="2"/>
  <c r="F15" i="2"/>
  <c r="AA14" i="2"/>
  <c r="Y14" i="2"/>
  <c r="X14" i="2"/>
  <c r="W14" i="2"/>
  <c r="V14" i="2"/>
  <c r="U14" i="2"/>
  <c r="T14" i="2"/>
  <c r="S14" i="2"/>
  <c r="R14" i="2"/>
  <c r="Q14" i="2"/>
  <c r="P14" i="2"/>
  <c r="O14" i="2"/>
  <c r="N14" i="2"/>
  <c r="L14" i="2"/>
  <c r="J14" i="2"/>
  <c r="I14" i="2"/>
  <c r="H14" i="2"/>
  <c r="G14" i="2"/>
  <c r="F14" i="2"/>
  <c r="AA13" i="2"/>
  <c r="Y13" i="2"/>
  <c r="X13" i="2"/>
  <c r="W13" i="2"/>
  <c r="V13" i="2"/>
  <c r="U13" i="2"/>
  <c r="T13" i="2"/>
  <c r="S13" i="2"/>
  <c r="R13" i="2"/>
  <c r="Q13" i="2"/>
  <c r="P13" i="2"/>
  <c r="O13" i="2"/>
  <c r="N13" i="2"/>
  <c r="L13" i="2"/>
  <c r="J13" i="2"/>
  <c r="I13" i="2"/>
  <c r="H13" i="2"/>
  <c r="G13" i="2"/>
  <c r="F13" i="2"/>
  <c r="AA12" i="2"/>
  <c r="Y12" i="2"/>
  <c r="X12" i="2"/>
  <c r="W12" i="2"/>
  <c r="V12" i="2"/>
  <c r="U12" i="2"/>
  <c r="T12" i="2"/>
  <c r="S12" i="2"/>
  <c r="R12" i="2"/>
  <c r="Q12" i="2"/>
  <c r="P12" i="2"/>
  <c r="O12" i="2"/>
  <c r="N12" i="2"/>
  <c r="L12" i="2"/>
  <c r="J12" i="2"/>
  <c r="I12" i="2"/>
  <c r="H12" i="2"/>
  <c r="G12" i="2"/>
  <c r="F12" i="2"/>
  <c r="AA11" i="2"/>
  <c r="Y11" i="2"/>
  <c r="X11" i="2"/>
  <c r="W11" i="2"/>
  <c r="V11" i="2"/>
  <c r="U11" i="2"/>
  <c r="T11" i="2"/>
  <c r="S11" i="2"/>
  <c r="R11" i="2"/>
  <c r="Q11" i="2"/>
  <c r="P11" i="2"/>
  <c r="O11" i="2"/>
  <c r="N11" i="2"/>
  <c r="L11" i="2"/>
  <c r="J11" i="2"/>
  <c r="I11" i="2"/>
  <c r="H11" i="2"/>
  <c r="G11" i="2"/>
  <c r="F11" i="2"/>
  <c r="AA10" i="2"/>
  <c r="Y10" i="2"/>
  <c r="X10" i="2"/>
  <c r="W10" i="2"/>
  <c r="V10" i="2"/>
  <c r="U10" i="2"/>
  <c r="T10" i="2"/>
  <c r="S10" i="2"/>
  <c r="R10" i="2"/>
  <c r="Q10" i="2"/>
  <c r="P10" i="2"/>
  <c r="O10" i="2"/>
  <c r="N10" i="2"/>
  <c r="L10" i="2"/>
  <c r="J10" i="2"/>
  <c r="I10" i="2"/>
  <c r="H10" i="2"/>
  <c r="G10" i="2"/>
  <c r="F10" i="2"/>
  <c r="AA9" i="2"/>
  <c r="Y9" i="2"/>
  <c r="X9" i="2"/>
  <c r="W9" i="2"/>
  <c r="V9" i="2"/>
  <c r="U9" i="2"/>
  <c r="T9" i="2"/>
  <c r="S9" i="2"/>
  <c r="R9" i="2"/>
  <c r="Q9" i="2"/>
  <c r="P9" i="2"/>
  <c r="O9" i="2"/>
  <c r="N9" i="2"/>
  <c r="L9" i="2"/>
  <c r="J9" i="2"/>
  <c r="I9" i="2"/>
  <c r="H9" i="2"/>
  <c r="G9" i="2"/>
  <c r="F9" i="2"/>
  <c r="AA8" i="2"/>
  <c r="Y8" i="2"/>
  <c r="X8" i="2"/>
  <c r="W8" i="2"/>
  <c r="V8" i="2"/>
  <c r="U8" i="2"/>
  <c r="T8" i="2"/>
  <c r="S8" i="2"/>
  <c r="R8" i="2"/>
  <c r="Q8" i="2"/>
  <c r="P8" i="2"/>
  <c r="O8" i="2"/>
  <c r="N8" i="2"/>
  <c r="L8" i="2"/>
  <c r="J8" i="2"/>
  <c r="I8" i="2"/>
  <c r="H8" i="2"/>
  <c r="G8" i="2"/>
  <c r="F8" i="2"/>
  <c r="D37" i="12"/>
  <c r="D27" i="12"/>
  <c r="E47" i="16"/>
  <c r="D47" i="16"/>
  <c r="C47" i="16"/>
  <c r="E46" i="16"/>
  <c r="D46" i="16"/>
  <c r="C46" i="16"/>
  <c r="E45" i="16"/>
  <c r="D45" i="16"/>
  <c r="C45" i="16"/>
  <c r="E44" i="16"/>
  <c r="D44" i="16"/>
  <c r="C44" i="16"/>
  <c r="E43" i="16"/>
  <c r="D43" i="16"/>
  <c r="C43" i="16"/>
  <c r="E42" i="16"/>
  <c r="D42" i="16"/>
  <c r="C42" i="16"/>
  <c r="E41" i="16"/>
  <c r="D41" i="16"/>
  <c r="C41" i="16"/>
  <c r="E40" i="16"/>
  <c r="D40" i="16"/>
  <c r="C40" i="16"/>
  <c r="E39" i="16"/>
  <c r="D39" i="16"/>
  <c r="C39" i="16"/>
  <c r="E38" i="16"/>
  <c r="D38" i="16"/>
  <c r="C38" i="16"/>
  <c r="E47" i="2"/>
  <c r="D47" i="2"/>
  <c r="C47" i="2"/>
  <c r="E46" i="2"/>
  <c r="D46" i="2"/>
  <c r="C46" i="2"/>
  <c r="E45" i="2"/>
  <c r="D45" i="2"/>
  <c r="C45" i="2"/>
  <c r="E44" i="2"/>
  <c r="D44" i="2"/>
  <c r="C44" i="2"/>
  <c r="E43" i="2"/>
  <c r="D43" i="2"/>
  <c r="C43" i="2"/>
  <c r="E42" i="2"/>
  <c r="D42" i="2"/>
  <c r="C42" i="2"/>
  <c r="E41" i="2"/>
  <c r="D41" i="2"/>
  <c r="C41" i="2"/>
  <c r="E40" i="2"/>
  <c r="D40" i="2"/>
  <c r="C40" i="2"/>
  <c r="E39" i="2"/>
  <c r="D39" i="2"/>
  <c r="C39" i="2"/>
  <c r="E38" i="2"/>
  <c r="D38" i="2"/>
  <c r="C38" i="2"/>
  <c r="B2" i="16"/>
  <c r="D5" i="16"/>
  <c r="M5" i="16"/>
  <c r="X5" i="16"/>
  <c r="C8" i="16"/>
  <c r="D8" i="16"/>
  <c r="AD8" i="16" s="1"/>
  <c r="E8" i="16"/>
  <c r="C9" i="16"/>
  <c r="D9" i="16"/>
  <c r="AD9" i="16" s="1"/>
  <c r="E9" i="16"/>
  <c r="C10" i="16"/>
  <c r="D10" i="16"/>
  <c r="AD10" i="16" s="1"/>
  <c r="E10" i="16"/>
  <c r="C11" i="16"/>
  <c r="D11" i="16"/>
  <c r="AD11" i="16" s="1"/>
  <c r="E11" i="16"/>
  <c r="C12" i="16"/>
  <c r="D12" i="16"/>
  <c r="AD12" i="16" s="1"/>
  <c r="E12" i="16"/>
  <c r="C13" i="16"/>
  <c r="D13" i="16"/>
  <c r="AD13" i="16" s="1"/>
  <c r="E13" i="16"/>
  <c r="C14" i="16"/>
  <c r="D14" i="16"/>
  <c r="AD14" i="16" s="1"/>
  <c r="E14" i="16"/>
  <c r="C15" i="16"/>
  <c r="D15" i="16"/>
  <c r="AD15" i="16" s="1"/>
  <c r="E15" i="16"/>
  <c r="C16" i="16"/>
  <c r="D16" i="16"/>
  <c r="E16" i="16"/>
  <c r="C17" i="16"/>
  <c r="D17" i="16"/>
  <c r="E17" i="16"/>
  <c r="C18" i="16"/>
  <c r="D18" i="16"/>
  <c r="E18" i="16"/>
  <c r="C19" i="16"/>
  <c r="D19" i="16"/>
  <c r="E19" i="16"/>
  <c r="C20" i="16"/>
  <c r="D20" i="16"/>
  <c r="E20" i="16"/>
  <c r="C21" i="16"/>
  <c r="D21" i="16"/>
  <c r="E21" i="16"/>
  <c r="C22" i="16"/>
  <c r="D22" i="16"/>
  <c r="E22" i="16"/>
  <c r="C23" i="16"/>
  <c r="D23" i="16"/>
  <c r="E23" i="16"/>
  <c r="C24" i="16"/>
  <c r="D24" i="16"/>
  <c r="E24" i="16"/>
  <c r="C25" i="16"/>
  <c r="D25" i="16"/>
  <c r="E25" i="16"/>
  <c r="C26" i="16"/>
  <c r="D26" i="16"/>
  <c r="E26" i="16"/>
  <c r="C27" i="16"/>
  <c r="D27" i="16"/>
  <c r="E27" i="16"/>
  <c r="C28" i="16"/>
  <c r="D28" i="16"/>
  <c r="E28" i="16"/>
  <c r="C29" i="16"/>
  <c r="D29" i="16"/>
  <c r="E29" i="16"/>
  <c r="C30" i="16"/>
  <c r="D30" i="16"/>
  <c r="E30" i="16"/>
  <c r="C31" i="16"/>
  <c r="D31" i="16"/>
  <c r="E31" i="16"/>
  <c r="C32" i="16"/>
  <c r="D32" i="16"/>
  <c r="E32" i="16"/>
  <c r="C33" i="16"/>
  <c r="D33" i="16"/>
  <c r="E33" i="16"/>
  <c r="C34" i="16"/>
  <c r="D34" i="16"/>
  <c r="E34" i="16"/>
  <c r="C35" i="16"/>
  <c r="D35" i="16"/>
  <c r="E35" i="16"/>
  <c r="C36" i="16"/>
  <c r="D36" i="16"/>
  <c r="E36" i="16"/>
  <c r="C37" i="16"/>
  <c r="D37" i="16"/>
  <c r="E37" i="16"/>
  <c r="D5" i="2"/>
  <c r="M5" i="2"/>
  <c r="X5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" i="11"/>
  <c r="G3" i="11"/>
  <c r="I3" i="11"/>
  <c r="S13" i="11"/>
  <c r="U13" i="11"/>
  <c r="S14" i="11"/>
  <c r="U14" i="11"/>
  <c r="S15" i="11"/>
  <c r="U15" i="11"/>
  <c r="S16" i="11"/>
  <c r="U16" i="11"/>
  <c r="S17" i="11"/>
  <c r="U17" i="11"/>
  <c r="S18" i="11"/>
  <c r="U18" i="11"/>
  <c r="S19" i="11"/>
  <c r="U19" i="11"/>
  <c r="S20" i="11"/>
  <c r="U20" i="11"/>
  <c r="S21" i="11"/>
  <c r="U21" i="11"/>
  <c r="S22" i="11"/>
  <c r="U22" i="11"/>
  <c r="S23" i="11"/>
  <c r="U23" i="11"/>
  <c r="S24" i="11"/>
  <c r="U24" i="11"/>
  <c r="S25" i="11"/>
  <c r="U25" i="11"/>
  <c r="S26" i="11"/>
  <c r="U26" i="11"/>
  <c r="S27" i="11"/>
  <c r="U27" i="11"/>
  <c r="S28" i="11"/>
  <c r="U28" i="11"/>
  <c r="S29" i="11"/>
  <c r="U29" i="11"/>
  <c r="S30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C3" i="10"/>
  <c r="G3" i="10"/>
  <c r="I3" i="10"/>
  <c r="S13" i="10"/>
  <c r="U13" i="10"/>
  <c r="S14" i="10"/>
  <c r="U14" i="10"/>
  <c r="S15" i="10"/>
  <c r="U15" i="10"/>
  <c r="S16" i="10"/>
  <c r="U16" i="10"/>
  <c r="S17" i="10"/>
  <c r="U17" i="10"/>
  <c r="S18" i="10"/>
  <c r="U18" i="10"/>
  <c r="S19" i="10"/>
  <c r="U19" i="10"/>
  <c r="S20" i="10"/>
  <c r="U20" i="10"/>
  <c r="S21" i="10"/>
  <c r="U21" i="10"/>
  <c r="S22" i="10"/>
  <c r="U22" i="10"/>
  <c r="S23" i="10"/>
  <c r="U23" i="10"/>
  <c r="S24" i="10"/>
  <c r="U24" i="10"/>
  <c r="S25" i="10"/>
  <c r="U25" i="10"/>
  <c r="S26" i="10"/>
  <c r="U26" i="10"/>
  <c r="S27" i="10"/>
  <c r="U27" i="10"/>
  <c r="S28" i="10"/>
  <c r="U28" i="10"/>
  <c r="S29" i="10"/>
  <c r="U29" i="10"/>
  <c r="S30" i="10"/>
  <c r="U30" i="10"/>
  <c r="S31" i="10"/>
  <c r="U31" i="10"/>
  <c r="S33" i="10"/>
  <c r="D4" i="12"/>
  <c r="D14" i="12"/>
  <c r="A1" i="14"/>
  <c r="D2" i="14"/>
  <c r="C5" i="14"/>
  <c r="F5" i="14"/>
  <c r="C6" i="14"/>
  <c r="F6" i="14"/>
  <c r="C7" i="14"/>
  <c r="F7" i="14"/>
  <c r="C8" i="14"/>
  <c r="F8" i="14"/>
  <c r="C9" i="14"/>
  <c r="F9" i="14"/>
  <c r="C10" i="14"/>
  <c r="F10" i="14"/>
  <c r="C11" i="14"/>
  <c r="F11" i="14"/>
  <c r="C12" i="14"/>
  <c r="F12" i="14"/>
  <c r="C13" i="14"/>
  <c r="F13" i="14"/>
  <c r="C14" i="14"/>
  <c r="F14" i="14"/>
  <c r="C15" i="14"/>
  <c r="F15" i="14"/>
  <c r="C16" i="14"/>
  <c r="F16" i="14"/>
  <c r="C17" i="14"/>
  <c r="F17" i="14"/>
  <c r="C18" i="14"/>
  <c r="F18" i="14"/>
  <c r="C19" i="14"/>
  <c r="F19" i="14"/>
  <c r="C20" i="14"/>
  <c r="F20" i="14"/>
  <c r="C21" i="14"/>
  <c r="F21" i="14"/>
  <c r="C22" i="14"/>
  <c r="F22" i="14"/>
  <c r="C23" i="14"/>
  <c r="F23" i="14"/>
  <c r="F24" i="14"/>
  <c r="C25" i="14"/>
  <c r="F25" i="14"/>
  <c r="D9" i="18"/>
  <c r="AD12" i="2" l="1"/>
  <c r="AD8" i="2"/>
  <c r="AD10" i="2"/>
  <c r="AD19" i="2"/>
  <c r="AD18" i="2"/>
  <c r="AD17" i="2"/>
  <c r="AD16" i="2"/>
  <c r="AD15" i="2"/>
  <c r="AD14" i="2"/>
  <c r="AD13" i="2"/>
  <c r="AD11" i="2"/>
  <c r="AD9" i="2"/>
  <c r="C14" i="18"/>
  <c r="F14" i="18" s="1"/>
  <c r="C25" i="18" s="1"/>
  <c r="E7" i="10"/>
  <c r="J7" i="10" s="1"/>
  <c r="C1" i="12"/>
  <c r="C24" i="12"/>
  <c r="B4" i="18"/>
  <c r="B27" i="18" s="1"/>
  <c r="AB51" i="16"/>
  <c r="E6" i="11"/>
  <c r="J6" i="11" s="1"/>
  <c r="F51" i="16"/>
  <c r="J51" i="16"/>
  <c r="U51" i="16"/>
  <c r="Y51" i="16"/>
  <c r="E6" i="10"/>
  <c r="J6" i="10" s="1"/>
  <c r="J5" i="10"/>
  <c r="AB51" i="2"/>
  <c r="G51" i="16"/>
  <c r="K51" i="16"/>
  <c r="R51" i="16"/>
  <c r="V51" i="16"/>
  <c r="Z51" i="16"/>
  <c r="W51" i="16"/>
  <c r="M51" i="16"/>
  <c r="Q51" i="16"/>
  <c r="S51" i="16"/>
  <c r="I51" i="16"/>
  <c r="O51" i="16"/>
  <c r="T51" i="16"/>
  <c r="X51" i="16"/>
  <c r="AC51" i="16"/>
  <c r="H51" i="16"/>
  <c r="E7" i="11"/>
  <c r="J7" i="11" s="1"/>
  <c r="G51" i="2"/>
  <c r="L51" i="2"/>
  <c r="Q51" i="2"/>
  <c r="U51" i="2"/>
  <c r="Y51" i="2"/>
  <c r="F51" i="2"/>
  <c r="J51" i="2"/>
  <c r="P51" i="2"/>
  <c r="T51" i="2"/>
  <c r="X51" i="2"/>
  <c r="AC51" i="2"/>
  <c r="H51" i="2"/>
  <c r="N51" i="2"/>
  <c r="R51" i="2"/>
  <c r="V51" i="2"/>
  <c r="AA51" i="2"/>
  <c r="I51" i="2"/>
  <c r="O51" i="2"/>
  <c r="S51" i="2"/>
  <c r="W51" i="2"/>
  <c r="F16" i="18" l="1"/>
  <c r="B5" i="18"/>
  <c r="J8" i="11"/>
  <c r="J8" i="10"/>
</calcChain>
</file>

<file path=xl/sharedStrings.xml><?xml version="1.0" encoding="utf-8"?>
<sst xmlns="http://schemas.openxmlformats.org/spreadsheetml/2006/main" count="473" uniqueCount="237">
  <si>
    <t>大会申込みの注意</t>
  </si>
  <si>
    <t>　本大会の記録処理および競技プログラムの作成は、コンピューターで処理し実施されます。大会準備にかかる
作業の効率化のためご協力ください。下記の入力注意を参考にし、誤入力のないよう宜しくお願いいたします。</t>
  </si>
  <si>
    <t>最初に申込必要事項シートに、必要事項を入力して下さい。</t>
  </si>
  <si>
    <t>【基本注意】</t>
  </si>
  <si>
    <t>１．Excelを使用してデータを読み取りますので、下記の通り入力しない場合は、正しく読み取れなかったり表示されません。</t>
  </si>
  <si>
    <t>４．シート名は、入力完了後も変更しないでください。</t>
  </si>
  <si>
    <t>１　様式２入力例</t>
  </si>
  <si>
    <t>連番</t>
  </si>
  <si>
    <t>ﾅﾝﾊﾞｰ</t>
  </si>
  <si>
    <t>氏名</t>
  </si>
  <si>
    <t>ﾌﾘｶﾞﾅ</t>
  </si>
  <si>
    <t>学校名</t>
  </si>
  <si>
    <t>学年</t>
  </si>
  <si>
    <t>参加種目１</t>
  </si>
  <si>
    <t>参加種目２</t>
  </si>
  <si>
    <t>参加種目３</t>
  </si>
  <si>
    <t>400R</t>
  </si>
  <si>
    <t>1600R</t>
  </si>
  <si>
    <t>記入例</t>
  </si>
  <si>
    <t>十勝　太郎</t>
  </si>
  <si>
    <t>ﾄｶﾁ ﾀﾛｳ</t>
  </si>
  <si>
    <t>帯広三条</t>
  </si>
  <si>
    <t>200m</t>
  </si>
  <si>
    <t>23.20</t>
  </si>
  <si>
    <t>400mH</t>
  </si>
  <si>
    <t>1,00.85</t>
  </si>
  <si>
    <t>ハンマー投</t>
  </si>
  <si>
    <t>30.17</t>
  </si>
  <si>
    <t>○</t>
  </si>
  <si>
    <t>２　様式２入力上の注意</t>
  </si>
  <si>
    <t>（１）ナンバー</t>
  </si>
  <si>
    <t>（２）氏名・フリガナ</t>
  </si>
  <si>
    <t>ﾌﾘｶﾞﾅは半角ｶﾀｶﾅで入力して下さい。姓、名の間は必ず半角スペースを入れて下さい。</t>
  </si>
  <si>
    <t>（３）学校名</t>
  </si>
  <si>
    <t>申込み必要事項のシートの略称が反映されます。日本陸連登録の６文字以内の学校名の略称を入力してください。</t>
  </si>
  <si>
    <t>（４）学年</t>
  </si>
  <si>
    <t>学年を半角数字で入力して下さい。</t>
  </si>
  <si>
    <t>（５）参加種目</t>
  </si>
  <si>
    <t>参加種目欄を選択すると種目リストが表示され、実施種目が選択できるようになっています。必ずリストより選択してください。</t>
  </si>
  <si>
    <t>種目名をキーボード入力しないで下さい。</t>
  </si>
  <si>
    <t>・半角数字と半角記号で入力してください。</t>
  </si>
  <si>
    <t>　　　　　　　4ｍ43   →　4.43　　　 2850点　→　2850</t>
  </si>
  <si>
    <t>（７）リレー</t>
  </si>
  <si>
    <t>（８）申込先</t>
  </si>
  <si>
    <t>３　申込方法</t>
  </si>
  <si>
    <t>郵送または持参してください。</t>
  </si>
  <si>
    <t>所属名</t>
  </si>
  <si>
    <t>（正式）</t>
  </si>
  <si>
    <t>（略名）</t>
  </si>
  <si>
    <t>申込責任者</t>
  </si>
  <si>
    <t>氏 名</t>
  </si>
  <si>
    <t>電話(携帯)</t>
  </si>
  <si>
    <t>プログラム掲載顧問名</t>
  </si>
  <si>
    <t>電子データの送付先は</t>
  </si>
  <si>
    <t>(様式１)</t>
  </si>
  <si>
    <t>選手参加申し込み一覧表</t>
  </si>
  <si>
    <t>記入責任者</t>
  </si>
  <si>
    <t>㊞</t>
  </si>
  <si>
    <t>緊急連絡先</t>
  </si>
  <si>
    <t>番号</t>
  </si>
  <si>
    <t>氏　　　名</t>
  </si>
  <si>
    <t>学　　　年</t>
  </si>
  <si>
    <t>100m</t>
  </si>
  <si>
    <t>400m</t>
  </si>
  <si>
    <t>800m</t>
  </si>
  <si>
    <t>1500m</t>
  </si>
  <si>
    <t>3000m</t>
  </si>
  <si>
    <t>5000m</t>
  </si>
  <si>
    <t>100mH</t>
  </si>
  <si>
    <t>110mH</t>
  </si>
  <si>
    <t>3000mSC</t>
  </si>
  <si>
    <t>5000mW</t>
  </si>
  <si>
    <t>4×100mR</t>
  </si>
  <si>
    <t>4×400mR</t>
  </si>
  <si>
    <t>走高跳</t>
  </si>
  <si>
    <t>棒高跳</t>
  </si>
  <si>
    <t>走幅跳</t>
  </si>
  <si>
    <t>三段跳</t>
  </si>
  <si>
    <t>砲丸投</t>
  </si>
  <si>
    <t>円盤投</t>
  </si>
  <si>
    <t>やり投</t>
  </si>
  <si>
    <t>七種競技</t>
  </si>
  <si>
    <t>八種競技</t>
  </si>
  <si>
    <t>大会名</t>
  </si>
  <si>
    <t>参加種目一覧表（個人単票の替わり）</t>
  </si>
  <si>
    <t>（様式２）</t>
  </si>
  <si>
    <t>連絡先</t>
  </si>
  <si>
    <t>名</t>
  </si>
  <si>
    <t>×</t>
  </si>
  <si>
    <t>円　　　＝</t>
  </si>
  <si>
    <t>円</t>
  </si>
  <si>
    <t>２種目</t>
  </si>
  <si>
    <t>３種目</t>
  </si>
  <si>
    <t>合　　計</t>
  </si>
  <si>
    <t>申込み種目１</t>
  </si>
  <si>
    <t>申込み種目２</t>
  </si>
  <si>
    <t>申込み種目３</t>
  </si>
  <si>
    <t>リレー</t>
  </si>
  <si>
    <t>氏　名</t>
  </si>
  <si>
    <t>23.30</t>
  </si>
  <si>
    <t>1.95</t>
  </si>
  <si>
    <t>最高記録</t>
  </si>
  <si>
    <t>（様式３）</t>
  </si>
  <si>
    <t>種目名</t>
  </si>
  <si>
    <t>チーム名</t>
  </si>
  <si>
    <t>NO.カード</t>
  </si>
  <si>
    <t>（様式４）</t>
  </si>
  <si>
    <t>学校名（所属名）</t>
  </si>
  <si>
    <t>性別</t>
  </si>
  <si>
    <t>種　　目</t>
  </si>
  <si>
    <t>参加人数</t>
  </si>
  <si>
    <t>男子</t>
  </si>
  <si>
    <t>女子</t>
  </si>
  <si>
    <t>(様式５)</t>
  </si>
  <si>
    <t>参加料納付書</t>
  </si>
  <si>
    <t>記載責任者名</t>
  </si>
  <si>
    <t>５．入力シートセルの、行や列の挿入または削除はしないで下さい。</t>
    <rPh sb="13" eb="14">
      <t>レツ</t>
    </rPh>
    <phoneticPr fontId="51"/>
  </si>
  <si>
    <t>1500m</t>
    <phoneticPr fontId="51"/>
  </si>
  <si>
    <t>七種競技</t>
    <rPh sb="0" eb="1">
      <t>ナナ</t>
    </rPh>
    <rPh sb="1" eb="2">
      <t>シュ</t>
    </rPh>
    <rPh sb="2" eb="4">
      <t>キョウギ</t>
    </rPh>
    <phoneticPr fontId="51"/>
  </si>
  <si>
    <t>3412</t>
    <phoneticPr fontId="51"/>
  </si>
  <si>
    <t>参加料</t>
    <rPh sb="0" eb="3">
      <t>サンカリョウ</t>
    </rPh>
    <phoneticPr fontId="51"/>
  </si>
  <si>
    <t>←（例）帯広三条高等学校　　※北海道は不要</t>
    <rPh sb="6" eb="8">
      <t>サンジョウ</t>
    </rPh>
    <rPh sb="8" eb="10">
      <t>コウトウ</t>
    </rPh>
    <phoneticPr fontId="51"/>
  </si>
  <si>
    <t>各種目3名まで</t>
    <rPh sb="0" eb="3">
      <t>カクシュモク</t>
    </rPh>
    <rPh sb="4" eb="5">
      <t>メイ</t>
    </rPh>
    <phoneticPr fontId="51"/>
  </si>
  <si>
    <t xml:space="preserve"> </t>
    <phoneticPr fontId="51"/>
  </si>
  <si>
    <t xml:space="preserve"> </t>
    <phoneticPr fontId="51"/>
  </si>
  <si>
    <t xml:space="preserve"> </t>
    <phoneticPr fontId="51"/>
  </si>
  <si>
    <t>・「分」「秒」および「ｍ」は「.」（半角ピリオド）で入力してください。</t>
    <rPh sb="2" eb="3">
      <t>フン</t>
    </rPh>
    <phoneticPr fontId="51"/>
  </si>
  <si>
    <t>【入力例】　　10秒10　→　10.10　　　1分59秒00　→　1.59.00　　　15分30秒54　→　15.30.54</t>
    <phoneticPr fontId="51"/>
  </si>
  <si>
    <t>（６）ベスト記録</t>
    <rPh sb="6" eb="8">
      <t>キロク</t>
    </rPh>
    <phoneticPr fontId="51"/>
  </si>
  <si>
    <t>1.01.50</t>
    <phoneticPr fontId="51"/>
  </si>
  <si>
    <t>5.02.30</t>
    <phoneticPr fontId="51"/>
  </si>
  <si>
    <t>※　記載責任者の押印は不要です。</t>
    <rPh sb="2" eb="7">
      <t>キサイセキニンシャ</t>
    </rPh>
    <rPh sb="8" eb="10">
      <t>オウイン</t>
    </rPh>
    <rPh sb="11" eb="13">
      <t>フヨウ</t>
    </rPh>
    <phoneticPr fontId="51"/>
  </si>
  <si>
    <t>4～6人</t>
    <rPh sb="3" eb="4">
      <t>ニン</t>
    </rPh>
    <phoneticPr fontId="51"/>
  </si>
  <si>
    <t>切り取らずにそのまま提出下さい。</t>
    <rPh sb="0" eb="1">
      <t>キ</t>
    </rPh>
    <rPh sb="2" eb="3">
      <t>ト</t>
    </rPh>
    <rPh sb="10" eb="12">
      <t>テイシュツ</t>
    </rPh>
    <rPh sb="12" eb="13">
      <t>クダ</t>
    </rPh>
    <phoneticPr fontId="51"/>
  </si>
  <si>
    <t>領　　収　　書</t>
    <rPh sb="0" eb="1">
      <t>リョウ</t>
    </rPh>
    <rPh sb="3" eb="4">
      <t>オサム</t>
    </rPh>
    <rPh sb="6" eb="7">
      <t>ショ</t>
    </rPh>
    <phoneticPr fontId="51"/>
  </si>
  <si>
    <t>様</t>
    <rPh sb="0" eb="1">
      <t>サマ</t>
    </rPh>
    <phoneticPr fontId="51"/>
  </si>
  <si>
    <t>）名</t>
    <phoneticPr fontId="51"/>
  </si>
  <si>
    <t>参加者×（</t>
    <rPh sb="0" eb="3">
      <t>サンカシャ</t>
    </rPh>
    <phoneticPr fontId="51"/>
  </si>
  <si>
    <t>＝</t>
    <phoneticPr fontId="51"/>
  </si>
  <si>
    <t>円</t>
    <rPh sb="0" eb="1">
      <t>エン</t>
    </rPh>
    <phoneticPr fontId="51"/>
  </si>
  <si>
    <t>高校年鑑</t>
    <rPh sb="0" eb="2">
      <t>コウコウ</t>
    </rPh>
    <rPh sb="2" eb="4">
      <t>ネンカン</t>
    </rPh>
    <phoneticPr fontId="51"/>
  </si>
  <si>
    <t>冊</t>
    <rPh sb="0" eb="1">
      <t>サツ</t>
    </rPh>
    <phoneticPr fontId="51"/>
  </si>
  <si>
    <r>
      <t>　　↑
　　</t>
    </r>
    <r>
      <rPr>
        <sz val="9"/>
        <color indexed="8"/>
        <rFont val="HGｺﾞｼｯｸM"/>
        <family val="3"/>
        <charset val="128"/>
      </rPr>
      <t>購入冊数を入力</t>
    </r>
    <rPh sb="6" eb="8">
      <t>コウニュウ</t>
    </rPh>
    <rPh sb="8" eb="9">
      <t>サツ</t>
    </rPh>
    <rPh sb="9" eb="10">
      <t>スウ</t>
    </rPh>
    <rPh sb="11" eb="13">
      <t>ニュウリョク</t>
    </rPh>
    <phoneticPr fontId="51"/>
  </si>
  <si>
    <t>計</t>
    <rPh sb="0" eb="1">
      <t>ケイ</t>
    </rPh>
    <phoneticPr fontId="51"/>
  </si>
  <si>
    <t>円</t>
    <rPh sb="0" eb="1">
      <t>エン</t>
    </rPh>
    <phoneticPr fontId="51"/>
  </si>
  <si>
    <t>　　　　但し　高校年鑑代として、上記正に領収いたしました</t>
    <rPh sb="7" eb="9">
      <t>コウコウ</t>
    </rPh>
    <rPh sb="9" eb="12">
      <t>ネンカンダイ</t>
    </rPh>
    <rPh sb="16" eb="18">
      <t>ジョウキ</t>
    </rPh>
    <rPh sb="18" eb="19">
      <t>マサ</t>
    </rPh>
    <rPh sb="20" eb="22">
      <t>リョウシュウ</t>
    </rPh>
    <phoneticPr fontId="51"/>
  </si>
  <si>
    <t>　当番校大会事務局</t>
    <rPh sb="1" eb="4">
      <t>トウバンコウ</t>
    </rPh>
    <rPh sb="4" eb="6">
      <t>タイカイ</t>
    </rPh>
    <rPh sb="6" eb="9">
      <t>ジムキョク</t>
    </rPh>
    <phoneticPr fontId="1"/>
  </si>
  <si>
    <t>　十勝支部専門委員長</t>
    <rPh sb="1" eb="3">
      <t>トカチ</t>
    </rPh>
    <rPh sb="3" eb="5">
      <t>シブ</t>
    </rPh>
    <rPh sb="5" eb="7">
      <t>センモン</t>
    </rPh>
    <rPh sb="7" eb="10">
      <t>イインチョウ</t>
    </rPh>
    <phoneticPr fontId="1"/>
  </si>
  <si>
    <t>　　　上記正に領収いたしました</t>
    <phoneticPr fontId="1"/>
  </si>
  <si>
    <r>
      <rPr>
        <sz val="12"/>
        <color indexed="10"/>
        <rFont val="HGP創英角ｺﾞｼｯｸUB"/>
        <family val="3"/>
        <charset val="128"/>
      </rPr>
      <t>高校入学後の公式のベスト記録</t>
    </r>
    <r>
      <rPr>
        <sz val="10"/>
        <rFont val="HGｺﾞｼｯｸM"/>
        <family val="3"/>
        <charset val="128"/>
      </rPr>
      <t>を入力願います。番組編成上必要となりますので、</t>
    </r>
    <r>
      <rPr>
        <b/>
        <sz val="12"/>
        <color indexed="10"/>
        <rFont val="HGｺﾞｼｯｸM"/>
        <family val="3"/>
        <charset val="128"/>
      </rPr>
      <t>必ず入力</t>
    </r>
    <r>
      <rPr>
        <sz val="10"/>
        <rFont val="HGｺﾞｼｯｸM"/>
        <family val="3"/>
        <charset val="128"/>
      </rPr>
      <t>してください。</t>
    </r>
    <rPh sb="0" eb="2">
      <t>コウコウ</t>
    </rPh>
    <rPh sb="2" eb="5">
      <t>ニュウガクゴ</t>
    </rPh>
    <rPh sb="6" eb="8">
      <t>コウシキ</t>
    </rPh>
    <rPh sb="15" eb="17">
      <t>ニュウリョク</t>
    </rPh>
    <phoneticPr fontId="51"/>
  </si>
  <si>
    <r>
      <t>※未記入の場合はランキング最下位として処理します。</t>
    </r>
    <r>
      <rPr>
        <sz val="10"/>
        <color rgb="FFFF0000"/>
        <rFont val="HGｺﾞｼｯｸM"/>
        <family val="3"/>
        <charset val="128"/>
      </rPr>
      <t>追い風参考も可</t>
    </r>
    <r>
      <rPr>
        <sz val="10"/>
        <rFont val="HGｺﾞｼｯｸM"/>
        <family val="3"/>
        <charset val="128"/>
      </rPr>
      <t>とします。</t>
    </r>
    <r>
      <rPr>
        <sz val="10"/>
        <color rgb="FFFF0000"/>
        <rFont val="HGｺﾞｼｯｸM"/>
        <family val="3"/>
        <charset val="128"/>
      </rPr>
      <t>１年生は中３時の記録も可</t>
    </r>
    <r>
      <rPr>
        <sz val="10"/>
        <rFont val="HGｺﾞｼｯｸM"/>
        <family val="3"/>
        <charset val="128"/>
      </rPr>
      <t>とします。</t>
    </r>
    <rPh sb="25" eb="26">
      <t>オ</t>
    </rPh>
    <rPh sb="27" eb="28">
      <t>カゼ</t>
    </rPh>
    <rPh sb="28" eb="30">
      <t>サンコウ</t>
    </rPh>
    <rPh sb="31" eb="32">
      <t>カ</t>
    </rPh>
    <rPh sb="38" eb="40">
      <t>ネンセイ</t>
    </rPh>
    <rPh sb="41" eb="42">
      <t>チュウ</t>
    </rPh>
    <rPh sb="43" eb="44">
      <t>ジ</t>
    </rPh>
    <rPh sb="45" eb="47">
      <t>キロク</t>
    </rPh>
    <rPh sb="48" eb="49">
      <t>カ</t>
    </rPh>
    <phoneticPr fontId="51"/>
  </si>
  <si>
    <t>高校ﾍﾞｽﾄ</t>
    <rPh sb="0" eb="2">
      <t>コウコウ</t>
    </rPh>
    <phoneticPr fontId="51"/>
  </si>
  <si>
    <t>女　子</t>
    <phoneticPr fontId="51"/>
  </si>
  <si>
    <t>男　子</t>
    <phoneticPr fontId="51"/>
  </si>
  <si>
    <t>十勝　　晴</t>
    <rPh sb="4" eb="5">
      <t>ハ</t>
    </rPh>
    <phoneticPr fontId="51"/>
  </si>
  <si>
    <t>ﾄｶﾁ ﾊﾙ</t>
    <phoneticPr fontId="51"/>
  </si>
  <si>
    <t>十勝　六花</t>
    <rPh sb="3" eb="5">
      <t>ロッカ</t>
    </rPh>
    <phoneticPr fontId="51"/>
  </si>
  <si>
    <t>ﾄｶﾁ ﾛｯｶ</t>
    <phoneticPr fontId="51"/>
  </si>
  <si>
    <t>帯広女子</t>
    <rPh sb="0" eb="2">
      <t>オビヒロ</t>
    </rPh>
    <rPh sb="2" eb="4">
      <t>ジョシ</t>
    </rPh>
    <phoneticPr fontId="51"/>
  </si>
  <si>
    <t>←監督要押印</t>
    <rPh sb="1" eb="3">
      <t>カントク</t>
    </rPh>
    <rPh sb="3" eb="4">
      <t>ヨウ</t>
    </rPh>
    <rPh sb="4" eb="6">
      <t>オウイン</t>
    </rPh>
    <phoneticPr fontId="51"/>
  </si>
  <si>
    <r>
      <t>氏名は全角にてスペースを入れて合計５文字になるよう入力して下さい。</t>
    </r>
    <r>
      <rPr>
        <sz val="10"/>
        <color rgb="FFFF0000"/>
        <rFont val="HGｺﾞｼｯｸM"/>
        <family val="3"/>
        <charset val="128"/>
      </rPr>
      <t>５</t>
    </r>
    <r>
      <rPr>
        <sz val="10"/>
        <color indexed="10"/>
        <rFont val="HGｺﾞｼｯｸM"/>
        <family val="3"/>
        <charset val="128"/>
      </rPr>
      <t>文字以上はスペースは入れず入力してください。</t>
    </r>
    <phoneticPr fontId="51"/>
  </si>
  <si>
    <r>
      <t>例）（２文字）三</t>
    </r>
    <r>
      <rPr>
        <sz val="10"/>
        <rFont val="ＭＳ Ｐゴシック"/>
        <family val="3"/>
        <charset val="128"/>
      </rPr>
      <t>␣␣␣</t>
    </r>
    <r>
      <rPr>
        <sz val="10"/>
        <rFont val="HGｺﾞｼｯｸM"/>
        <family val="3"/>
        <charset val="128"/>
      </rPr>
      <t>条　　（３文字）三条</t>
    </r>
    <r>
      <rPr>
        <sz val="10"/>
        <rFont val="ＭＳ Ｐゴシック"/>
        <family val="3"/>
        <charset val="128"/>
      </rPr>
      <t>␣␣</t>
    </r>
    <r>
      <rPr>
        <sz val="10"/>
        <rFont val="HGｺﾞｼｯｸM"/>
        <family val="3"/>
        <charset val="128"/>
      </rPr>
      <t>高　三</t>
    </r>
    <r>
      <rPr>
        <sz val="10"/>
        <rFont val="ＭＳ Ｐゴシック"/>
        <family val="3"/>
        <charset val="128"/>
      </rPr>
      <t>␣␣</t>
    </r>
    <r>
      <rPr>
        <sz val="10"/>
        <rFont val="HGｺﾞｼｯｸM"/>
        <family val="3"/>
        <charset val="128"/>
      </rPr>
      <t>条高　　（４文字）三条␣高校</t>
    </r>
    <rPh sb="40" eb="42">
      <t>コウコウ</t>
    </rPh>
    <phoneticPr fontId="51"/>
  </si>
  <si>
    <t>学校名</t>
    <rPh sb="0" eb="3">
      <t>ガッコウメイ</t>
    </rPh>
    <phoneticPr fontId="51"/>
  </si>
  <si>
    <t>部員氏名</t>
    <rPh sb="0" eb="2">
      <t>ブイン</t>
    </rPh>
    <rPh sb="2" eb="4">
      <t>シメイ</t>
    </rPh>
    <phoneticPr fontId="51"/>
  </si>
  <si>
    <t>学年</t>
    <rPh sb="0" eb="2">
      <t>ガクネン</t>
    </rPh>
    <phoneticPr fontId="51"/>
  </si>
  <si>
    <t>昨年度Ｃ級審判申請を行った者の氏名を記載願います。</t>
    <rPh sb="0" eb="3">
      <t>サクネンド</t>
    </rPh>
    <rPh sb="4" eb="5">
      <t>キュウ</t>
    </rPh>
    <rPh sb="5" eb="7">
      <t>シンパン</t>
    </rPh>
    <rPh sb="7" eb="9">
      <t>シンセイ</t>
    </rPh>
    <rPh sb="10" eb="11">
      <t>オコナ</t>
    </rPh>
    <rPh sb="13" eb="14">
      <t>モノ</t>
    </rPh>
    <rPh sb="15" eb="17">
      <t>シメイ</t>
    </rPh>
    <rPh sb="18" eb="20">
      <t>キサイ</t>
    </rPh>
    <rPh sb="20" eb="21">
      <t>ネガ</t>
    </rPh>
    <phoneticPr fontId="51"/>
  </si>
  <si>
    <t>性別</t>
    <rPh sb="0" eb="2">
      <t>セイベツ</t>
    </rPh>
    <phoneticPr fontId="51"/>
  </si>
  <si>
    <t>区分</t>
    <rPh sb="0" eb="2">
      <t>クブン</t>
    </rPh>
    <phoneticPr fontId="51"/>
  </si>
  <si>
    <t>審判可能日</t>
    <rPh sb="0" eb="2">
      <t>シンパン</t>
    </rPh>
    <rPh sb="2" eb="4">
      <t>カノウ</t>
    </rPh>
    <rPh sb="4" eb="5">
      <t>ビ</t>
    </rPh>
    <phoneticPr fontId="51"/>
  </si>
  <si>
    <t>1日目のみ</t>
    <rPh sb="1" eb="3">
      <t>ニチメ</t>
    </rPh>
    <phoneticPr fontId="51"/>
  </si>
  <si>
    <t>2日目のみ</t>
    <rPh sb="1" eb="3">
      <t>ニチメ</t>
    </rPh>
    <phoneticPr fontId="51"/>
  </si>
  <si>
    <t>3日目のみ</t>
    <rPh sb="1" eb="3">
      <t>ニチメ</t>
    </rPh>
    <phoneticPr fontId="51"/>
  </si>
  <si>
    <t>1,2日目</t>
    <rPh sb="3" eb="5">
      <t>ニチメ</t>
    </rPh>
    <phoneticPr fontId="51"/>
  </si>
  <si>
    <t>1,3日目</t>
    <rPh sb="3" eb="5">
      <t>ニチメ</t>
    </rPh>
    <phoneticPr fontId="51"/>
  </si>
  <si>
    <t>2,3日目</t>
    <rPh sb="3" eb="5">
      <t>ニチメ</t>
    </rPh>
    <phoneticPr fontId="51"/>
  </si>
  <si>
    <t>3日間</t>
    <rPh sb="1" eb="3">
      <t>ニチカン</t>
    </rPh>
    <phoneticPr fontId="51"/>
  </si>
  <si>
    <t>男</t>
    <rPh sb="0" eb="1">
      <t>オトコ</t>
    </rPh>
    <phoneticPr fontId="51"/>
  </si>
  <si>
    <t>女</t>
    <rPh sb="0" eb="1">
      <t>オンナ</t>
    </rPh>
    <phoneticPr fontId="51"/>
  </si>
  <si>
    <t>選手</t>
    <rPh sb="0" eb="2">
      <t>センシュ</t>
    </rPh>
    <phoneticPr fontId="51"/>
  </si>
  <si>
    <t>ﾏﾈｰｼﾞｬｰ</t>
    <phoneticPr fontId="51"/>
  </si>
  <si>
    <t>他</t>
    <rPh sb="0" eb="1">
      <t>ホカ</t>
    </rPh>
    <phoneticPr fontId="51"/>
  </si>
  <si>
    <t>３．ファイル名は、高体連支部（学校名）にしてください。</t>
    <phoneticPr fontId="51"/>
  </si>
  <si>
    <t>２．入力するのは色のついたタグのシートです。（申込必要事項、Ｃ級審判、様式２、３、５）</t>
    <rPh sb="8" eb="9">
      <t>イロ</t>
    </rPh>
    <rPh sb="23" eb="24">
      <t>モウ</t>
    </rPh>
    <rPh sb="24" eb="25">
      <t>コ</t>
    </rPh>
    <rPh sb="25" eb="27">
      <t>ヒツヨウ</t>
    </rPh>
    <rPh sb="27" eb="29">
      <t>ジコウ</t>
    </rPh>
    <rPh sb="31" eb="32">
      <t>キュウ</t>
    </rPh>
    <rPh sb="32" eb="34">
      <t>シンパン</t>
    </rPh>
    <rPh sb="35" eb="37">
      <t>ヨウシキ</t>
    </rPh>
    <phoneticPr fontId="51"/>
  </si>
  <si>
    <t>10hsrikusen@gmail.com</t>
    <phoneticPr fontId="51"/>
  </si>
  <si>
    <t>記録</t>
    <rPh sb="0" eb="2">
      <t>キロク</t>
    </rPh>
    <phoneticPr fontId="51"/>
  </si>
  <si>
    <t>3.30.50</t>
    <phoneticPr fontId="51"/>
  </si>
  <si>
    <t>北海道帯広柏葉高等学校　高澤　健</t>
    <rPh sb="0" eb="3">
      <t>ホッカイドウ</t>
    </rPh>
    <rPh sb="3" eb="5">
      <t>オビヒロ</t>
    </rPh>
    <rPh sb="5" eb="7">
      <t>カシワバ</t>
    </rPh>
    <rPh sb="7" eb="11">
      <t>コウトウガッコウ</t>
    </rPh>
    <rPh sb="12" eb="14">
      <t>タカザワ</t>
    </rPh>
    <rPh sb="15" eb="16">
      <t>ケン</t>
    </rPh>
    <phoneticPr fontId="1"/>
  </si>
  <si>
    <t>←（例）帯広農高（業つけない）</t>
    <rPh sb="4" eb="6">
      <t>オビヒロ</t>
    </rPh>
    <rPh sb="6" eb="8">
      <t>ノウコウ</t>
    </rPh>
    <rPh sb="7" eb="8">
      <t>コウ</t>
    </rPh>
    <rPh sb="9" eb="10">
      <t>ギョウ</t>
    </rPh>
    <phoneticPr fontId="51"/>
  </si>
  <si>
    <t>帯広三条高</t>
    <rPh sb="2" eb="4">
      <t>サンジョウ</t>
    </rPh>
    <rPh sb="4" eb="5">
      <t>コウ</t>
    </rPh>
    <phoneticPr fontId="51"/>
  </si>
  <si>
    <t>様式３は自動で入力されます。</t>
    <rPh sb="0" eb="2">
      <t>ヨウシキ</t>
    </rPh>
    <rPh sb="4" eb="6">
      <t>ジドウ</t>
    </rPh>
    <rPh sb="7" eb="9">
      <t>ニュウリョク</t>
    </rPh>
    <phoneticPr fontId="51"/>
  </si>
  <si>
    <t>リレーメンバーには○をリストより選択入力し、最初に○をつけた選手の記録欄に現チームのベスト記録を入力してください。</t>
    <rPh sb="22" eb="24">
      <t>サイショ</t>
    </rPh>
    <rPh sb="30" eb="32">
      <t>センシュ</t>
    </rPh>
    <rPh sb="33" eb="35">
      <t>キロク</t>
    </rPh>
    <rPh sb="35" eb="36">
      <t>ラン</t>
    </rPh>
    <rPh sb="37" eb="38">
      <t>ゲン</t>
    </rPh>
    <rPh sb="45" eb="47">
      <t>キロク</t>
    </rPh>
    <rPh sb="48" eb="50">
      <t>ニュウリョク</t>
    </rPh>
    <phoneticPr fontId="51"/>
  </si>
  <si>
    <t>←当番校事務局総務氏名入力および押印</t>
    <rPh sb="1" eb="4">
      <t>トウバンコウ</t>
    </rPh>
    <rPh sb="4" eb="7">
      <t>ジムキョク</t>
    </rPh>
    <rPh sb="7" eb="9">
      <t>ソウム</t>
    </rPh>
    <rPh sb="9" eb="11">
      <t>シメイ</t>
    </rPh>
    <rPh sb="11" eb="13">
      <t>ニュウリョク</t>
    </rPh>
    <rPh sb="16" eb="18">
      <t>オウイン</t>
    </rPh>
    <phoneticPr fontId="51"/>
  </si>
  <si>
    <t>←専門委員長氏名入力および押印</t>
    <rPh sb="1" eb="3">
      <t>センモン</t>
    </rPh>
    <rPh sb="3" eb="6">
      <t>イインチョウ</t>
    </rPh>
    <rPh sb="6" eb="8">
      <t>シメイ</t>
    </rPh>
    <rPh sb="8" eb="10">
      <t>ニュウリョク</t>
    </rPh>
    <rPh sb="13" eb="15">
      <t>オウイン</t>
    </rPh>
    <phoneticPr fontId="51"/>
  </si>
  <si>
    <t>　　納入金：参加料：１人 3,000円　　高校年鑑：１冊 2,200円</t>
    <phoneticPr fontId="51"/>
  </si>
  <si>
    <r>
      <t>今大会が初めての大会出場となる選手はナンバー登録が必要になります。その場合は</t>
    </r>
    <r>
      <rPr>
        <sz val="11"/>
        <color rgb="FFFF0000"/>
        <rFont val="HGｺﾞｼｯｸM"/>
        <family val="3"/>
        <charset val="128"/>
      </rPr>
      <t>ナンバーの欄に</t>
    </r>
    <r>
      <rPr>
        <sz val="14"/>
        <color rgb="FFFF0000"/>
        <rFont val="ＤＨＰ特太ゴシック体"/>
        <family val="3"/>
        <charset val="128"/>
      </rPr>
      <t>900番台の任意の数字</t>
    </r>
    <r>
      <rPr>
        <sz val="11"/>
        <color rgb="FFFF0000"/>
        <rFont val="HGｺﾞｼｯｸM"/>
        <family val="3"/>
        <charset val="128"/>
      </rPr>
      <t>を</t>
    </r>
    <r>
      <rPr>
        <sz val="11"/>
        <rFont val="HGｺﾞｼｯｸM"/>
        <family val="3"/>
        <charset val="128"/>
      </rPr>
      <t>、</t>
    </r>
    <rPh sb="48" eb="50">
      <t>バンダイ</t>
    </rPh>
    <rPh sb="51" eb="53">
      <t>ニンイ</t>
    </rPh>
    <rPh sb="54" eb="56">
      <t>スウジ</t>
    </rPh>
    <phoneticPr fontId="51"/>
  </si>
  <si>
    <r>
      <t>サーキット３戦で初めて出場する新入部員は、</t>
    </r>
    <r>
      <rPr>
        <sz val="11"/>
        <color rgb="FFFF0000"/>
        <rFont val="HGｺﾞｼｯｸM"/>
        <family val="3"/>
        <charset val="128"/>
      </rPr>
      <t>ナンバーの欄に</t>
    </r>
    <r>
      <rPr>
        <sz val="14"/>
        <color rgb="FFFF0000"/>
        <rFont val="ＤＨＰ特太ゴシック体"/>
        <family val="3"/>
        <charset val="128"/>
      </rPr>
      <t>700番台の任意の数字</t>
    </r>
    <r>
      <rPr>
        <sz val="11"/>
        <color rgb="FFFF0000"/>
        <rFont val="HGｺﾞｼｯｸM"/>
        <family val="3"/>
        <charset val="128"/>
      </rPr>
      <t>を入力</t>
    </r>
    <r>
      <rPr>
        <sz val="11"/>
        <rFont val="HGｺﾞｼｯｸM"/>
        <family val="3"/>
        <charset val="128"/>
      </rPr>
      <t>してください。</t>
    </r>
    <rPh sb="15" eb="17">
      <t>シンニュウ</t>
    </rPh>
    <rPh sb="17" eb="19">
      <t>ブイン</t>
    </rPh>
    <rPh sb="31" eb="33">
      <t>バンダイ</t>
    </rPh>
    <rPh sb="34" eb="36">
      <t>ニンイ</t>
    </rPh>
    <rPh sb="37" eb="39">
      <t>スウジ</t>
    </rPh>
    <rPh sb="40" eb="42">
      <t>ニュウリョク</t>
    </rPh>
    <phoneticPr fontId="51"/>
  </si>
  <si>
    <r>
      <rPr>
        <sz val="11"/>
        <rFont val="HGSｺﾞｼｯｸE"/>
        <family val="3"/>
        <charset val="128"/>
      </rPr>
      <t>この申込ファイルに必要事項をすべて入力し、</t>
    </r>
    <r>
      <rPr>
        <sz val="12"/>
        <color rgb="FFFF0000"/>
        <rFont val="ＤＨＰ特太ゴシック体"/>
        <family val="3"/>
        <charset val="128"/>
      </rPr>
      <t>５月12日(月)13:00まで</t>
    </r>
    <r>
      <rPr>
        <sz val="11"/>
        <color indexed="10"/>
        <rFont val="HGSｺﾞｼｯｸE"/>
        <family val="3"/>
        <charset val="128"/>
      </rPr>
      <t>に</t>
    </r>
    <r>
      <rPr>
        <sz val="11"/>
        <rFont val="HGSｺﾞｼｯｸE"/>
        <family val="3"/>
        <charset val="128"/>
      </rPr>
      <t>専門部高澤まで</t>
    </r>
    <r>
      <rPr>
        <sz val="11"/>
        <color indexed="10"/>
        <rFont val="HGSｺﾞｼｯｸE"/>
        <family val="3"/>
        <charset val="128"/>
      </rPr>
      <t>メール送信</t>
    </r>
    <r>
      <rPr>
        <sz val="11"/>
        <rFont val="HGSｺﾞｼｯｸE"/>
        <family val="3"/>
        <charset val="128"/>
      </rPr>
      <t>してください。</t>
    </r>
    <rPh sb="22" eb="23">
      <t>ガツ</t>
    </rPh>
    <rPh sb="37" eb="40">
      <t>センモンブ</t>
    </rPh>
    <rPh sb="40" eb="42">
      <t>タカザワ</t>
    </rPh>
    <phoneticPr fontId="51"/>
  </si>
  <si>
    <r>
      <rPr>
        <sz val="11"/>
        <rFont val="HGSｺﾞｼｯｸE"/>
        <family val="3"/>
        <charset val="128"/>
      </rPr>
      <t>また、</t>
    </r>
    <r>
      <rPr>
        <sz val="12"/>
        <color rgb="FFFF0000"/>
        <rFont val="ＤＨＰ特太ゴシック体"/>
        <family val="3"/>
        <charset val="128"/>
      </rPr>
      <t xml:space="preserve">様式 １ と ５ </t>
    </r>
    <r>
      <rPr>
        <sz val="11"/>
        <color indexed="10"/>
        <rFont val="HGSｺﾞｼｯｸE"/>
        <family val="3"/>
        <charset val="128"/>
      </rPr>
      <t>をプリントアウトし、様式５に押印の上、参加料を添えて</t>
    </r>
    <r>
      <rPr>
        <sz val="12"/>
        <color rgb="FFFF0000"/>
        <rFont val="ＤＨＰ特太ゴシック体"/>
        <family val="3"/>
        <charset val="128"/>
      </rPr>
      <t>５月13日(火)必着</t>
    </r>
    <r>
      <rPr>
        <sz val="11"/>
        <rFont val="HGSｺﾞｼｯｸE"/>
        <family val="3"/>
        <charset val="128"/>
      </rPr>
      <t>にて当番校事務局まで</t>
    </r>
    <rPh sb="22" eb="24">
      <t>ヨウシキ</t>
    </rPh>
    <rPh sb="26" eb="28">
      <t>オウイン</t>
    </rPh>
    <rPh sb="29" eb="30">
      <t>ウエ</t>
    </rPh>
    <phoneticPr fontId="51"/>
  </si>
  <si>
    <t>第78回十勝高等学校陸上競技選手権大会</t>
    <rPh sb="0" eb="1">
      <t>ダイ</t>
    </rPh>
    <rPh sb="3" eb="4">
      <t>カイ</t>
    </rPh>
    <phoneticPr fontId="51"/>
  </si>
  <si>
    <t>帯広柏葉高等学校</t>
    <rPh sb="0" eb="2">
      <t>オビヒロ</t>
    </rPh>
    <rPh sb="2" eb="4">
      <t>ハクヨウ</t>
    </rPh>
    <rPh sb="4" eb="6">
      <t>コウトウ</t>
    </rPh>
    <rPh sb="6" eb="8">
      <t>ガッコウ</t>
    </rPh>
    <phoneticPr fontId="51"/>
  </si>
  <si>
    <t>帯広三条高等学校</t>
    <rPh sb="0" eb="2">
      <t>オビヒロ</t>
    </rPh>
    <rPh sb="2" eb="4">
      <t>サンジョウ</t>
    </rPh>
    <rPh sb="4" eb="6">
      <t>コウトウ</t>
    </rPh>
    <rPh sb="6" eb="8">
      <t>ガッコウ</t>
    </rPh>
    <phoneticPr fontId="51"/>
  </si>
  <si>
    <t>帯広緑陽高等学校</t>
    <rPh sb="0" eb="2">
      <t>オビヒロ</t>
    </rPh>
    <rPh sb="2" eb="4">
      <t>リョクヨウ</t>
    </rPh>
    <rPh sb="4" eb="6">
      <t>コウトウ</t>
    </rPh>
    <rPh sb="6" eb="8">
      <t>ガッコウ</t>
    </rPh>
    <phoneticPr fontId="51"/>
  </si>
  <si>
    <t>帯広農業高等学校</t>
    <rPh sb="0" eb="2">
      <t>オビヒロ</t>
    </rPh>
    <rPh sb="2" eb="4">
      <t>ノウギョウ</t>
    </rPh>
    <rPh sb="4" eb="6">
      <t>コウトウ</t>
    </rPh>
    <rPh sb="6" eb="8">
      <t>ガッコウ</t>
    </rPh>
    <phoneticPr fontId="51"/>
  </si>
  <si>
    <t>帯広工業高等学校</t>
    <rPh sb="0" eb="2">
      <t>オビヒロ</t>
    </rPh>
    <rPh sb="2" eb="4">
      <t>コウギョウ</t>
    </rPh>
    <rPh sb="4" eb="6">
      <t>コウトウ</t>
    </rPh>
    <rPh sb="6" eb="8">
      <t>ガッコウ</t>
    </rPh>
    <phoneticPr fontId="51"/>
  </si>
  <si>
    <t>音更高等学校</t>
    <rPh sb="0" eb="2">
      <t>オトフケ</t>
    </rPh>
    <rPh sb="2" eb="4">
      <t>コウトウ</t>
    </rPh>
    <rPh sb="4" eb="6">
      <t>ガッコウ</t>
    </rPh>
    <phoneticPr fontId="51"/>
  </si>
  <si>
    <t>鹿追高等学校</t>
    <rPh sb="0" eb="2">
      <t>シカオイ</t>
    </rPh>
    <rPh sb="2" eb="4">
      <t>コウトウ</t>
    </rPh>
    <rPh sb="4" eb="6">
      <t>ガッコウ</t>
    </rPh>
    <phoneticPr fontId="51"/>
  </si>
  <si>
    <t>芽室高等学校</t>
    <rPh sb="0" eb="2">
      <t>メムロ</t>
    </rPh>
    <rPh sb="2" eb="4">
      <t>コウトウ</t>
    </rPh>
    <rPh sb="4" eb="6">
      <t>ガッコウ</t>
    </rPh>
    <phoneticPr fontId="51"/>
  </si>
  <si>
    <t>清水高等学校</t>
    <rPh sb="0" eb="2">
      <t>シミズ</t>
    </rPh>
    <rPh sb="2" eb="4">
      <t>コウトウ</t>
    </rPh>
    <rPh sb="4" eb="6">
      <t>ガッコウ</t>
    </rPh>
    <phoneticPr fontId="51"/>
  </si>
  <si>
    <t>大樹高等学校</t>
    <rPh sb="0" eb="2">
      <t>タイキ</t>
    </rPh>
    <rPh sb="2" eb="4">
      <t>コウトウ</t>
    </rPh>
    <rPh sb="4" eb="6">
      <t>ガッコウ</t>
    </rPh>
    <phoneticPr fontId="51"/>
  </si>
  <si>
    <t>広尾高等学校</t>
    <rPh sb="0" eb="2">
      <t>ヒロオ</t>
    </rPh>
    <rPh sb="2" eb="4">
      <t>コウトウ</t>
    </rPh>
    <rPh sb="4" eb="6">
      <t>ガッコウ</t>
    </rPh>
    <phoneticPr fontId="51"/>
  </si>
  <si>
    <t>幕別清陵高等学校</t>
    <rPh sb="0" eb="2">
      <t>マクベツ</t>
    </rPh>
    <rPh sb="2" eb="4">
      <t>セイリョウ</t>
    </rPh>
    <rPh sb="4" eb="6">
      <t>コウトウ</t>
    </rPh>
    <rPh sb="6" eb="8">
      <t>ガッコウ</t>
    </rPh>
    <phoneticPr fontId="51"/>
  </si>
  <si>
    <t>本別高等学校</t>
    <rPh sb="0" eb="2">
      <t>ホンベツ</t>
    </rPh>
    <rPh sb="2" eb="4">
      <t>コウトウ</t>
    </rPh>
    <rPh sb="4" eb="6">
      <t>ガッコウ</t>
    </rPh>
    <phoneticPr fontId="51"/>
  </si>
  <si>
    <t>足寄高等学校</t>
    <rPh sb="0" eb="2">
      <t>アショロ</t>
    </rPh>
    <rPh sb="2" eb="4">
      <t>コウトウ</t>
    </rPh>
    <rPh sb="4" eb="6">
      <t>ガッコウ</t>
    </rPh>
    <phoneticPr fontId="51"/>
  </si>
  <si>
    <t>帯広南商業高等学校</t>
    <rPh sb="0" eb="2">
      <t>オビヒロ</t>
    </rPh>
    <rPh sb="2" eb="5">
      <t>ミナミショウギョウ</t>
    </rPh>
    <rPh sb="5" eb="7">
      <t>コウトウ</t>
    </rPh>
    <rPh sb="7" eb="9">
      <t>ガッコウ</t>
    </rPh>
    <phoneticPr fontId="51"/>
  </si>
  <si>
    <t>帯広大谷高等学校</t>
    <rPh sb="0" eb="2">
      <t>オビヒロ</t>
    </rPh>
    <rPh sb="2" eb="4">
      <t>オオタニ</t>
    </rPh>
    <rPh sb="4" eb="6">
      <t>コウトウ</t>
    </rPh>
    <rPh sb="6" eb="8">
      <t>ガッコウ</t>
    </rPh>
    <phoneticPr fontId="51"/>
  </si>
  <si>
    <t>帯広北高等学校</t>
    <rPh sb="0" eb="2">
      <t>オビヒロ</t>
    </rPh>
    <rPh sb="2" eb="3">
      <t>キタ</t>
    </rPh>
    <rPh sb="3" eb="5">
      <t>コウトウ</t>
    </rPh>
    <rPh sb="5" eb="7">
      <t>ガッコウ</t>
    </rPh>
    <phoneticPr fontId="51"/>
  </si>
  <si>
    <t>白樺学園高等学校</t>
    <rPh sb="0" eb="2">
      <t>シラカバ</t>
    </rPh>
    <rPh sb="2" eb="4">
      <t>ガクエン</t>
    </rPh>
    <rPh sb="4" eb="6">
      <t>コウトウ</t>
    </rPh>
    <rPh sb="6" eb="8">
      <t>ガッコウ</t>
    </rPh>
    <phoneticPr fontId="51"/>
  </si>
  <si>
    <t>帯広柏葉高</t>
  </si>
  <si>
    <t>帯広三条高</t>
  </si>
  <si>
    <t>帯広緑陽高</t>
  </si>
  <si>
    <t>音更高</t>
  </si>
  <si>
    <t>鹿追高</t>
  </si>
  <si>
    <t>芽室高</t>
  </si>
  <si>
    <t>清水高</t>
  </si>
  <si>
    <t>大樹高</t>
  </si>
  <si>
    <t>広尾高</t>
  </si>
  <si>
    <t>幕別清陵高</t>
  </si>
  <si>
    <t>本別高</t>
  </si>
  <si>
    <t>足寄高</t>
  </si>
  <si>
    <t>帯広大谷高</t>
  </si>
  <si>
    <t>白樺学園高</t>
  </si>
  <si>
    <t>帯広工高</t>
    <phoneticPr fontId="51"/>
  </si>
  <si>
    <t>帯広農高</t>
    <phoneticPr fontId="51"/>
  </si>
  <si>
    <t>帯広南商高</t>
    <rPh sb="4" eb="5">
      <t>コウ</t>
    </rPh>
    <phoneticPr fontId="51"/>
  </si>
  <si>
    <t>帯広北高</t>
    <phoneticPr fontId="51"/>
  </si>
  <si>
    <t>（学校長から命課を受けた当該校教職員のみ）</t>
    <rPh sb="1" eb="4">
      <t>ガッコウチョウ</t>
    </rPh>
    <rPh sb="6" eb="8">
      <t>メイカ</t>
    </rPh>
    <rPh sb="9" eb="10">
      <t>ウ</t>
    </rPh>
    <rPh sb="12" eb="14">
      <t>トウガイ</t>
    </rPh>
    <rPh sb="14" eb="15">
      <t>コウ</t>
    </rPh>
    <rPh sb="15" eb="18">
      <t>キョウショクイン</t>
    </rPh>
    <phoneticPr fontId="51"/>
  </si>
  <si>
    <t>北海道帯広農業高等学校　今井直樹</t>
    <rPh sb="0" eb="3">
      <t>ホッカイドウ</t>
    </rPh>
    <rPh sb="3" eb="5">
      <t>オビヒロ</t>
    </rPh>
    <rPh sb="5" eb="7">
      <t>ノウギョウ</t>
    </rPh>
    <rPh sb="7" eb="11">
      <t>コウトウガッコウ</t>
    </rPh>
    <rPh sb="12" eb="14">
      <t>イマイ</t>
    </rPh>
    <rPh sb="14" eb="16">
      <t>ナオキ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</si>
</sst>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[DBNum3][$-411]#,##0"/>
    <numFmt numFmtId="177" formatCode="0_ "/>
    <numFmt numFmtId="178" formatCode="#,##0_ ;[Red]\-#,##0\ "/>
    <numFmt numFmtId="179" formatCode="0.00_ "/>
    <numFmt numFmtId="180" formatCode="[$¥-411]#,##0_);[Red]\([$¥-411]#,##0\)"/>
    <numFmt numFmtId="181" formatCode="[$-F800]dddd\,\ mmmm\ dd\,\ yyyy"/>
  </numFmts>
  <fonts count="100" x14ac:knownFonts="1"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18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sz val="12"/>
      <color indexed="10"/>
      <name val="HGｺﾞｼｯｸM"/>
      <family val="3"/>
      <charset val="128"/>
    </font>
    <font>
      <sz val="12"/>
      <name val="HGｺﾞｼｯｸM"/>
      <family val="3"/>
      <charset val="128"/>
    </font>
    <font>
      <sz val="10"/>
      <color indexed="10"/>
      <name val="HGｺﾞｼｯｸM"/>
      <family val="3"/>
      <charset val="128"/>
    </font>
    <font>
      <sz val="10"/>
      <color indexed="8"/>
      <name val="HGｺﾞｼｯｸM"/>
      <family val="3"/>
      <charset val="128"/>
    </font>
    <font>
      <sz val="8"/>
      <name val="HGｺﾞｼｯｸM"/>
      <family val="3"/>
      <charset val="128"/>
    </font>
    <font>
      <sz val="10.5"/>
      <color indexed="8"/>
      <name val="HGｺﾞｼｯｸM"/>
      <family val="3"/>
      <charset val="128"/>
    </font>
    <font>
      <sz val="16"/>
      <color indexed="8"/>
      <name val="HGｺﾞｼｯｸM"/>
      <family val="3"/>
      <charset val="128"/>
    </font>
    <font>
      <sz val="12"/>
      <color indexed="8"/>
      <name val="HGｺﾞｼｯｸM"/>
      <family val="3"/>
      <charset val="128"/>
    </font>
    <font>
      <sz val="11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20"/>
      <name val="HGSｺﾞｼｯｸM"/>
      <family val="3"/>
      <charset val="128"/>
    </font>
    <font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16"/>
      <name val="HGSｺﾞｼｯｸM"/>
      <family val="3"/>
      <charset val="128"/>
    </font>
    <font>
      <sz val="18"/>
      <color indexed="10"/>
      <name val="HGｺﾞｼｯｸM"/>
      <family val="3"/>
      <charset val="128"/>
    </font>
    <font>
      <sz val="12"/>
      <color indexed="12"/>
      <name val="HGｺﾞｼｯｸM"/>
      <family val="3"/>
      <charset val="128"/>
    </font>
    <font>
      <b/>
      <sz val="10"/>
      <color indexed="60"/>
      <name val="HGｺﾞｼｯｸM"/>
      <family val="3"/>
      <charset val="128"/>
    </font>
    <font>
      <b/>
      <sz val="10"/>
      <name val="HGｺﾞｼｯｸM"/>
      <family val="3"/>
      <charset val="128"/>
    </font>
    <font>
      <u/>
      <sz val="10"/>
      <color indexed="12"/>
      <name val="HGｺﾞｼｯｸM"/>
      <family val="3"/>
      <charset val="128"/>
    </font>
    <font>
      <b/>
      <sz val="10"/>
      <color indexed="12"/>
      <name val="HGｺﾞｼｯｸM"/>
      <family val="3"/>
      <charset val="128"/>
    </font>
    <font>
      <sz val="11"/>
      <color indexed="10"/>
      <name val="HGSｺﾞｼｯｸE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E"/>
      <family val="3"/>
      <charset val="128"/>
    </font>
    <font>
      <sz val="11"/>
      <color indexed="10"/>
      <name val="HGSｺﾞｼｯｸE"/>
      <family val="3"/>
      <charset val="128"/>
    </font>
    <font>
      <sz val="10"/>
      <name val="HGｺﾞｼｯｸM"/>
      <family val="3"/>
      <charset val="128"/>
    </font>
    <font>
      <sz val="10.5"/>
      <color indexed="8"/>
      <name val="HGｺﾞｼｯｸM"/>
      <family val="3"/>
      <charset val="128"/>
    </font>
    <font>
      <sz val="12"/>
      <color indexed="8"/>
      <name val="HGｺﾞｼｯｸM"/>
      <family val="3"/>
      <charset val="128"/>
    </font>
    <font>
      <sz val="18"/>
      <color indexed="8"/>
      <name val="HGｺﾞｼｯｸM"/>
      <family val="3"/>
      <charset val="128"/>
    </font>
    <font>
      <sz val="11"/>
      <color indexed="8"/>
      <name val="HGｺﾞｼｯｸM"/>
      <family val="3"/>
      <charset val="128"/>
    </font>
    <font>
      <sz val="10"/>
      <color indexed="10"/>
      <name val="HGｺﾞｼｯｸM"/>
      <family val="3"/>
      <charset val="128"/>
    </font>
    <font>
      <b/>
      <sz val="12"/>
      <color indexed="10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sz val="12"/>
      <color indexed="10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8"/>
      <name val="HGｺﾞｼｯｸM"/>
      <family val="3"/>
      <charset val="128"/>
    </font>
    <font>
      <sz val="10"/>
      <color indexed="9"/>
      <name val="HGｺﾞｼｯｸM"/>
      <family val="3"/>
      <charset val="128"/>
    </font>
    <font>
      <sz val="10"/>
      <name val="HGSｺﾞｼｯｸM"/>
      <family val="3"/>
      <charset val="128"/>
    </font>
    <font>
      <sz val="8"/>
      <name val="HGｺﾞｼｯｸM"/>
      <family val="3"/>
      <charset val="128"/>
    </font>
    <font>
      <sz val="10"/>
      <color indexed="10"/>
      <name val="HGSｺﾞｼｯｸM"/>
      <family val="3"/>
      <charset val="128"/>
    </font>
    <font>
      <sz val="14"/>
      <name val="HGSｺﾞｼｯｸE"/>
      <family val="3"/>
      <charset val="128"/>
    </font>
    <font>
      <sz val="10.5"/>
      <name val="HGｺﾞｼｯｸM"/>
      <family val="3"/>
      <charset val="128"/>
    </font>
    <font>
      <b/>
      <sz val="14"/>
      <name val="HGｺﾞｼｯｸM"/>
      <family val="3"/>
      <charset val="128"/>
    </font>
    <font>
      <sz val="14"/>
      <name val="HGｺﾞｼｯｸM"/>
      <family val="3"/>
      <charset val="128"/>
    </font>
    <font>
      <sz val="10.5"/>
      <color indexed="8"/>
      <name val="HGSｺﾞｼｯｸM"/>
      <family val="3"/>
      <charset val="128"/>
    </font>
    <font>
      <sz val="9"/>
      <color indexed="8"/>
      <name val="HGｺﾞｼｯｸM"/>
      <family val="3"/>
      <charset val="128"/>
    </font>
    <font>
      <sz val="10"/>
      <name val="HGSｺﾞｼｯｸE"/>
      <family val="3"/>
      <charset val="128"/>
    </font>
    <font>
      <sz val="12"/>
      <color indexed="10"/>
      <name val="HGP創英角ｺﾞｼｯｸUB"/>
      <family val="3"/>
      <charset val="128"/>
    </font>
    <font>
      <sz val="10"/>
      <color indexed="10"/>
      <name val="HGPｺﾞｼｯｸM"/>
      <family val="3"/>
      <charset val="128"/>
    </font>
    <font>
      <sz val="10.5"/>
      <color indexed="8"/>
      <name val="ＤＦ平成明朝体W3"/>
      <family val="1"/>
      <charset val="128"/>
    </font>
    <font>
      <sz val="16"/>
      <color indexed="8"/>
      <name val="ＤＦ平成明朝体W3"/>
      <family val="1"/>
      <charset val="128"/>
    </font>
    <font>
      <sz val="14"/>
      <color indexed="8"/>
      <name val="ＤＦ平成明朝体W3"/>
      <family val="1"/>
      <charset val="128"/>
    </font>
    <font>
      <sz val="12"/>
      <color indexed="8"/>
      <name val="HGPｺﾞｼｯｸE"/>
      <family val="3"/>
      <charset val="128"/>
    </font>
    <font>
      <sz val="12"/>
      <color indexed="8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b/>
      <sz val="14"/>
      <color indexed="8"/>
      <name val="HGPｺﾞｼｯｸM"/>
      <family val="3"/>
      <charset val="128"/>
    </font>
    <font>
      <sz val="11"/>
      <color indexed="8"/>
      <name val="ＤＦ平成明朝体W3"/>
      <family val="1"/>
      <charset val="128"/>
    </font>
    <font>
      <sz val="10"/>
      <color rgb="FFFF0000"/>
      <name val="HGｺﾞｼｯｸM"/>
      <family val="3"/>
      <charset val="128"/>
    </font>
    <font>
      <sz val="16"/>
      <color indexed="9"/>
      <name val="HGPｺﾞｼｯｸE"/>
      <family val="3"/>
      <charset val="128"/>
    </font>
    <font>
      <sz val="10.5"/>
      <name val="HGSｺﾞｼｯｸM"/>
      <family val="3"/>
      <charset val="128"/>
    </font>
    <font>
      <sz val="11"/>
      <color rgb="FFFF0000"/>
      <name val="HGｺﾞｼｯｸM"/>
      <family val="3"/>
      <charset val="128"/>
    </font>
    <font>
      <sz val="12"/>
      <color indexed="8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u/>
      <sz val="12"/>
      <color theme="10"/>
      <name val="ＭＳ Ｐゴシック"/>
      <family val="3"/>
      <charset val="128"/>
    </font>
    <font>
      <u/>
      <sz val="14"/>
      <color theme="10"/>
      <name val="Arial"/>
      <family val="2"/>
    </font>
    <font>
      <sz val="14"/>
      <color rgb="FFFF0000"/>
      <name val="ＤＨＰ特太ゴシック体"/>
      <family val="3"/>
      <charset val="128"/>
    </font>
    <font>
      <sz val="12"/>
      <color rgb="FFFF0000"/>
      <name val="ＤＨＰ特太ゴシック体"/>
      <family val="3"/>
      <charset val="128"/>
    </font>
    <font>
      <sz val="11"/>
      <color theme="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color indexed="8"/>
      <name val="HGSｺﾞｼｯｸM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</fills>
  <borders count="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slantDashDot">
        <color auto="1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49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0" fillId="22" borderId="2" applyNumberFormat="0" applyFont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23" borderId="9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6" fontId="50" fillId="0" borderId="0" applyFon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/>
  </cellStyleXfs>
  <cellXfs count="409">
    <xf numFmtId="0" fontId="0" fillId="0" borderId="0" xfId="0"/>
    <xf numFmtId="0" fontId="21" fillId="0" borderId="0" xfId="46" applyFont="1" applyAlignment="1">
      <alignment horizontal="center" vertical="center"/>
    </xf>
    <xf numFmtId="0" fontId="22" fillId="0" borderId="0" xfId="46" applyFont="1" applyFill="1">
      <alignment vertical="center"/>
    </xf>
    <xf numFmtId="0" fontId="22" fillId="0" borderId="0" xfId="46" applyFont="1" applyAlignment="1">
      <alignment vertical="center"/>
    </xf>
    <xf numFmtId="0" fontId="22" fillId="0" borderId="0" xfId="46" applyFont="1">
      <alignment vertical="center"/>
    </xf>
    <xf numFmtId="0" fontId="22" fillId="0" borderId="0" xfId="46" applyFont="1" applyAlignment="1">
      <alignment horizontal="center" vertical="center"/>
    </xf>
    <xf numFmtId="0" fontId="22" fillId="0" borderId="0" xfId="46" applyFont="1" applyAlignment="1">
      <alignment horizontal="right" vertical="center"/>
    </xf>
    <xf numFmtId="0" fontId="23" fillId="0" borderId="0" xfId="46" applyFont="1">
      <alignment vertical="center"/>
    </xf>
    <xf numFmtId="0" fontId="24" fillId="0" borderId="0" xfId="46" applyFont="1" applyAlignment="1" applyProtection="1">
      <alignment horizontal="left" vertical="center"/>
      <protection hidden="1"/>
    </xf>
    <xf numFmtId="0" fontId="22" fillId="0" borderId="0" xfId="46" applyFont="1" applyAlignment="1" applyProtection="1">
      <alignment vertical="center"/>
      <protection hidden="1"/>
    </xf>
    <xf numFmtId="0" fontId="26" fillId="0" borderId="0" xfId="46" applyFont="1" applyBorder="1" applyAlignment="1" applyProtection="1">
      <alignment horizontal="center" vertical="top"/>
      <protection hidden="1"/>
    </xf>
    <xf numFmtId="0" fontId="22" fillId="0" borderId="0" xfId="46" applyFont="1" applyProtection="1">
      <alignment vertical="center"/>
      <protection hidden="1"/>
    </xf>
    <xf numFmtId="0" fontId="26" fillId="0" borderId="0" xfId="46" applyFont="1" applyBorder="1" applyAlignment="1" applyProtection="1">
      <alignment horizontal="center" vertical="center"/>
      <protection hidden="1"/>
    </xf>
    <xf numFmtId="0" fontId="23" fillId="0" borderId="0" xfId="46" applyFont="1" applyAlignment="1" applyProtection="1">
      <alignment horizontal="right" vertical="center"/>
      <protection hidden="1"/>
    </xf>
    <xf numFmtId="0" fontId="27" fillId="0" borderId="0" xfId="46" applyFont="1" applyBorder="1" applyAlignment="1" applyProtection="1">
      <alignment horizontal="center" vertical="center"/>
      <protection hidden="1"/>
    </xf>
    <xf numFmtId="0" fontId="27" fillId="0" borderId="0" xfId="46" applyFont="1" applyBorder="1" applyAlignment="1" applyProtection="1">
      <alignment horizontal="left" vertical="center"/>
      <protection hidden="1"/>
    </xf>
    <xf numFmtId="0" fontId="30" fillId="23" borderId="10" xfId="46" applyFont="1" applyFill="1" applyBorder="1" applyAlignment="1" applyProtection="1">
      <alignment horizontal="center" vertical="center"/>
      <protection hidden="1"/>
    </xf>
    <xf numFmtId="0" fontId="23" fillId="0" borderId="0" xfId="46" applyFont="1" applyAlignment="1" applyProtection="1">
      <protection hidden="1"/>
    </xf>
    <xf numFmtId="0" fontId="22" fillId="0" borderId="0" xfId="46" applyFont="1" applyBorder="1" applyAlignment="1" applyProtection="1">
      <alignment horizontal="right" vertical="center"/>
      <protection hidden="1"/>
    </xf>
    <xf numFmtId="0" fontId="22" fillId="0" borderId="0" xfId="46" applyFont="1" applyFill="1" applyBorder="1" applyAlignment="1">
      <alignment horizontal="center" vertical="center"/>
    </xf>
    <xf numFmtId="0" fontId="34" fillId="0" borderId="0" xfId="46" applyFont="1">
      <alignment vertical="center"/>
    </xf>
    <xf numFmtId="0" fontId="35" fillId="0" borderId="0" xfId="46" applyFont="1">
      <alignment vertical="center"/>
    </xf>
    <xf numFmtId="0" fontId="37" fillId="0" borderId="0" xfId="46" applyFont="1" applyAlignment="1">
      <alignment horizontal="center" vertical="center"/>
    </xf>
    <xf numFmtId="0" fontId="38" fillId="0" borderId="0" xfId="46" applyFont="1" applyAlignment="1">
      <alignment vertical="center"/>
    </xf>
    <xf numFmtId="0" fontId="39" fillId="21" borderId="0" xfId="46" applyFont="1" applyFill="1" applyAlignment="1">
      <alignment horizontal="center" vertical="center"/>
    </xf>
    <xf numFmtId="0" fontId="40" fillId="21" borderId="0" xfId="46" applyFont="1" applyFill="1" applyAlignment="1">
      <alignment vertical="center"/>
    </xf>
    <xf numFmtId="0" fontId="37" fillId="0" borderId="10" xfId="46" applyFont="1" applyBorder="1" applyAlignment="1" applyProtection="1">
      <alignment horizontal="left" vertical="center" indent="1"/>
      <protection locked="0"/>
    </xf>
    <xf numFmtId="0" fontId="37" fillId="0" borderId="0" xfId="46" applyFont="1">
      <alignment vertical="center"/>
    </xf>
    <xf numFmtId="0" fontId="42" fillId="0" borderId="0" xfId="46" applyFont="1" applyAlignment="1">
      <alignment horizontal="distributed" vertical="center"/>
    </xf>
    <xf numFmtId="0" fontId="42" fillId="0" borderId="0" xfId="46" applyFont="1">
      <alignment vertical="center"/>
    </xf>
    <xf numFmtId="0" fontId="37" fillId="21" borderId="0" xfId="46" applyFont="1" applyFill="1" applyAlignment="1">
      <alignment horizontal="center" vertical="center"/>
    </xf>
    <xf numFmtId="0" fontId="35" fillId="21" borderId="0" xfId="46" applyFont="1" applyFill="1">
      <alignment vertical="center"/>
    </xf>
    <xf numFmtId="0" fontId="39" fillId="0" borderId="0" xfId="46" applyFont="1" applyAlignment="1">
      <alignment horizontal="right" vertical="center"/>
    </xf>
    <xf numFmtId="0" fontId="22" fillId="0" borderId="0" xfId="46" applyFont="1" applyBorder="1" applyAlignment="1">
      <alignment horizontal="left" vertical="center" wrapText="1"/>
    </xf>
    <xf numFmtId="0" fontId="22" fillId="0" borderId="0" xfId="46" applyFont="1" applyBorder="1" applyAlignment="1">
      <alignment horizontal="left" vertical="top" wrapText="1"/>
    </xf>
    <xf numFmtId="0" fontId="22" fillId="0" borderId="0" xfId="46" applyFont="1" applyAlignment="1"/>
    <xf numFmtId="0" fontId="28" fillId="0" borderId="0" xfId="46" applyFont="1" applyAlignment="1"/>
    <xf numFmtId="0" fontId="46" fillId="0" borderId="0" xfId="46" applyFont="1" applyAlignment="1"/>
    <xf numFmtId="0" fontId="21" fillId="12" borderId="10" xfId="46" applyFont="1" applyFill="1" applyBorder="1" applyAlignment="1">
      <alignment horizontal="center" vertical="center"/>
    </xf>
    <xf numFmtId="0" fontId="29" fillId="8" borderId="10" xfId="46" applyFont="1" applyFill="1" applyBorder="1" applyAlignment="1">
      <alignment horizontal="center" vertical="center"/>
    </xf>
    <xf numFmtId="0" fontId="29" fillId="8" borderId="10" xfId="46" applyFont="1" applyFill="1" applyBorder="1" applyAlignment="1">
      <alignment horizontal="center" vertical="center" shrinkToFit="1"/>
    </xf>
    <xf numFmtId="0" fontId="29" fillId="8" borderId="11" xfId="46" applyFont="1" applyFill="1" applyBorder="1" applyAlignment="1">
      <alignment horizontal="center" vertical="center"/>
    </xf>
    <xf numFmtId="0" fontId="29" fillId="10" borderId="12" xfId="46" applyFont="1" applyFill="1" applyBorder="1" applyAlignment="1">
      <alignment horizontal="center" vertical="center" shrinkToFit="1"/>
    </xf>
    <xf numFmtId="0" fontId="46" fillId="24" borderId="10" xfId="46" applyFont="1" applyFill="1" applyBorder="1" applyAlignment="1">
      <alignment horizontal="center" vertical="center"/>
    </xf>
    <xf numFmtId="0" fontId="46" fillId="24" borderId="10" xfId="46" applyFont="1" applyFill="1" applyBorder="1">
      <alignment vertical="center"/>
    </xf>
    <xf numFmtId="0" fontId="46" fillId="24" borderId="11" xfId="46" applyFont="1" applyFill="1" applyBorder="1" applyAlignment="1">
      <alignment horizontal="center" vertical="center"/>
    </xf>
    <xf numFmtId="0" fontId="46" fillId="24" borderId="13" xfId="46" applyFont="1" applyFill="1" applyBorder="1">
      <alignment vertical="center"/>
    </xf>
    <xf numFmtId="0" fontId="46" fillId="0" borderId="0" xfId="46" applyFont="1">
      <alignment vertical="center"/>
    </xf>
    <xf numFmtId="0" fontId="47" fillId="0" borderId="0" xfId="46" applyFont="1">
      <alignment vertical="center"/>
    </xf>
    <xf numFmtId="0" fontId="22" fillId="0" borderId="0" xfId="46" applyFont="1" applyBorder="1" applyAlignment="1">
      <alignment vertical="center" wrapText="1"/>
    </xf>
    <xf numFmtId="0" fontId="28" fillId="0" borderId="0" xfId="46" applyFont="1" applyFill="1">
      <alignment vertical="center"/>
    </xf>
    <xf numFmtId="0" fontId="28" fillId="21" borderId="0" xfId="46" applyFont="1" applyFill="1" applyAlignment="1">
      <alignment vertical="center"/>
    </xf>
    <xf numFmtId="0" fontId="48" fillId="0" borderId="0" xfId="46" applyFont="1" applyBorder="1" applyAlignment="1">
      <alignment vertical="center" wrapText="1" indent="2"/>
    </xf>
    <xf numFmtId="49" fontId="29" fillId="10" borderId="14" xfId="46" applyNumberFormat="1" applyFont="1" applyFill="1" applyBorder="1" applyAlignment="1">
      <alignment horizontal="center" vertical="center" shrinkToFit="1"/>
    </xf>
    <xf numFmtId="0" fontId="29" fillId="25" borderId="12" xfId="46" applyFont="1" applyFill="1" applyBorder="1" applyAlignment="1">
      <alignment horizontal="center" vertical="center" shrinkToFit="1"/>
    </xf>
    <xf numFmtId="49" fontId="29" fillId="25" borderId="14" xfId="46" applyNumberFormat="1" applyFont="1" applyFill="1" applyBorder="1" applyAlignment="1">
      <alignment horizontal="center" vertical="center" shrinkToFit="1"/>
    </xf>
    <xf numFmtId="0" fontId="29" fillId="15" borderId="12" xfId="46" applyFont="1" applyFill="1" applyBorder="1" applyAlignment="1">
      <alignment horizontal="center" vertical="center" shrinkToFit="1"/>
    </xf>
    <xf numFmtId="49" fontId="29" fillId="15" borderId="14" xfId="46" applyNumberFormat="1" applyFont="1" applyFill="1" applyBorder="1" applyAlignment="1">
      <alignment horizontal="center" vertical="center" shrinkToFit="1"/>
    </xf>
    <xf numFmtId="0" fontId="29" fillId="26" borderId="15" xfId="46" applyFont="1" applyFill="1" applyBorder="1" applyAlignment="1">
      <alignment horizontal="center" vertical="center"/>
    </xf>
    <xf numFmtId="0" fontId="29" fillId="26" borderId="16" xfId="46" applyFont="1" applyFill="1" applyBorder="1" applyAlignment="1">
      <alignment horizontal="center" vertical="center"/>
    </xf>
    <xf numFmtId="49" fontId="46" fillId="24" borderId="10" xfId="46" applyNumberFormat="1" applyFont="1" applyFill="1" applyBorder="1">
      <alignment vertical="center"/>
    </xf>
    <xf numFmtId="0" fontId="22" fillId="0" borderId="17" xfId="46" applyFont="1" applyBorder="1" applyAlignment="1">
      <alignment horizontal="center" vertical="center"/>
    </xf>
    <xf numFmtId="0" fontId="22" fillId="0" borderId="18" xfId="46" applyFont="1" applyBorder="1" applyAlignment="1">
      <alignment horizontal="center" vertical="center"/>
    </xf>
    <xf numFmtId="0" fontId="29" fillId="0" borderId="0" xfId="0" applyFont="1"/>
    <xf numFmtId="0" fontId="49" fillId="0" borderId="0" xfId="46" applyFont="1">
      <alignment vertical="center"/>
    </xf>
    <xf numFmtId="0" fontId="54" fillId="0" borderId="0" xfId="46" applyFont="1" applyAlignment="1">
      <alignment vertical="center"/>
    </xf>
    <xf numFmtId="0" fontId="59" fillId="0" borderId="0" xfId="46" applyFont="1" applyAlignment="1">
      <alignment vertical="center"/>
    </xf>
    <xf numFmtId="0" fontId="46" fillId="24" borderId="0" xfId="46" applyFont="1" applyFill="1" applyBorder="1" applyAlignment="1">
      <alignment horizontal="center" vertical="center"/>
    </xf>
    <xf numFmtId="0" fontId="46" fillId="24" borderId="0" xfId="46" applyFont="1" applyFill="1" applyBorder="1">
      <alignment vertical="center"/>
    </xf>
    <xf numFmtId="49" fontId="46" fillId="24" borderId="0" xfId="46" applyNumberFormat="1" applyFont="1" applyFill="1" applyBorder="1">
      <alignment vertical="center"/>
    </xf>
    <xf numFmtId="0" fontId="22" fillId="0" borderId="0" xfId="46" applyFont="1" applyBorder="1" applyAlignment="1">
      <alignment horizontal="center" vertical="center"/>
    </xf>
    <xf numFmtId="0" fontId="54" fillId="0" borderId="0" xfId="46" applyFont="1">
      <alignment vertical="center"/>
    </xf>
    <xf numFmtId="0" fontId="54" fillId="0" borderId="0" xfId="46" applyFont="1" applyAlignment="1">
      <alignment horizontal="center" vertical="center"/>
    </xf>
    <xf numFmtId="0" fontId="66" fillId="0" borderId="0" xfId="46" applyFont="1" applyAlignment="1">
      <alignment horizontal="center" vertical="center"/>
    </xf>
    <xf numFmtId="0" fontId="54" fillId="0" borderId="0" xfId="46" applyFont="1" applyFill="1">
      <alignment vertical="center"/>
    </xf>
    <xf numFmtId="0" fontId="59" fillId="0" borderId="0" xfId="46" applyFont="1" applyFill="1" applyBorder="1" applyAlignment="1">
      <alignment horizontal="center" vertical="center"/>
    </xf>
    <xf numFmtId="0" fontId="68" fillId="23" borderId="10" xfId="46" applyFont="1" applyFill="1" applyBorder="1" applyAlignment="1" applyProtection="1">
      <alignment horizontal="center" vertical="center"/>
    </xf>
    <xf numFmtId="178" fontId="67" fillId="23" borderId="10" xfId="34" applyNumberFormat="1" applyFont="1" applyFill="1" applyBorder="1" applyAlignment="1" applyProtection="1">
      <alignment vertical="center"/>
      <protection hidden="1"/>
    </xf>
    <xf numFmtId="0" fontId="67" fillId="23" borderId="10" xfId="46" applyFont="1" applyFill="1" applyBorder="1" applyProtection="1">
      <alignment vertical="center"/>
      <protection hidden="1"/>
    </xf>
    <xf numFmtId="0" fontId="67" fillId="23" borderId="10" xfId="46" applyFont="1" applyFill="1" applyBorder="1" applyAlignment="1" applyProtection="1">
      <alignment horizontal="center" vertical="center"/>
      <protection hidden="1"/>
    </xf>
    <xf numFmtId="49" fontId="67" fillId="23" borderId="10" xfId="46" applyNumberFormat="1" applyFont="1" applyFill="1" applyBorder="1" applyAlignment="1" applyProtection="1">
      <alignment horizontal="right" vertical="center"/>
      <protection hidden="1"/>
    </xf>
    <xf numFmtId="0" fontId="22" fillId="0" borderId="0" xfId="46" applyFont="1" applyProtection="1">
      <alignment vertical="center"/>
    </xf>
    <xf numFmtId="0" fontId="22" fillId="0" borderId="0" xfId="46" applyFont="1" applyAlignment="1" applyProtection="1">
      <alignment horizontal="right" vertical="center"/>
    </xf>
    <xf numFmtId="0" fontId="22" fillId="0" borderId="0" xfId="46" applyFont="1" applyAlignment="1" applyProtection="1">
      <alignment horizontal="center" vertical="center"/>
    </xf>
    <xf numFmtId="0" fontId="22" fillId="27" borderId="13" xfId="46" applyFont="1" applyFill="1" applyBorder="1" applyAlignment="1" applyProtection="1">
      <alignment horizontal="center" vertical="center"/>
    </xf>
    <xf numFmtId="177" fontId="67" fillId="27" borderId="11" xfId="46" applyNumberFormat="1" applyFont="1" applyFill="1" applyBorder="1" applyProtection="1">
      <alignment vertical="center"/>
    </xf>
    <xf numFmtId="0" fontId="67" fillId="27" borderId="20" xfId="46" applyFont="1" applyFill="1" applyBorder="1" applyAlignment="1" applyProtection="1">
      <alignment horizontal="center" vertical="center"/>
    </xf>
    <xf numFmtId="38" fontId="67" fillId="27" borderId="20" xfId="34" applyFont="1" applyFill="1" applyBorder="1" applyAlignment="1" applyProtection="1">
      <alignment horizontal="center" vertical="center"/>
    </xf>
    <xf numFmtId="0" fontId="67" fillId="27" borderId="20" xfId="46" applyFont="1" applyFill="1" applyBorder="1" applyProtection="1">
      <alignment vertical="center"/>
    </xf>
    <xf numFmtId="178" fontId="67" fillId="27" borderId="20" xfId="34" applyNumberFormat="1" applyFont="1" applyFill="1" applyBorder="1" applyAlignment="1" applyProtection="1">
      <alignment horizontal="right" vertical="center"/>
    </xf>
    <xf numFmtId="0" fontId="67" fillId="27" borderId="21" xfId="46" applyFont="1" applyFill="1" applyBorder="1" applyProtection="1">
      <alignment vertical="center"/>
    </xf>
    <xf numFmtId="0" fontId="22" fillId="27" borderId="22" xfId="46" applyFont="1" applyFill="1" applyBorder="1" applyAlignment="1" applyProtection="1">
      <alignment horizontal="center" vertical="center"/>
    </xf>
    <xf numFmtId="177" fontId="67" fillId="27" borderId="23" xfId="46" applyNumberFormat="1" applyFont="1" applyFill="1" applyBorder="1" applyProtection="1">
      <alignment vertical="center"/>
    </xf>
    <xf numFmtId="0" fontId="67" fillId="27" borderId="24" xfId="46" applyFont="1" applyFill="1" applyBorder="1" applyAlignment="1" applyProtection="1">
      <alignment horizontal="center" vertical="center"/>
    </xf>
    <xf numFmtId="38" fontId="67" fillId="27" borderId="24" xfId="34" applyFont="1" applyFill="1" applyBorder="1" applyAlignment="1" applyProtection="1">
      <alignment horizontal="center" vertical="center"/>
    </xf>
    <xf numFmtId="0" fontId="67" fillId="27" borderId="24" xfId="46" applyFont="1" applyFill="1" applyBorder="1" applyProtection="1">
      <alignment vertical="center"/>
    </xf>
    <xf numFmtId="178" fontId="67" fillId="27" borderId="24" xfId="34" applyNumberFormat="1" applyFont="1" applyFill="1" applyBorder="1" applyAlignment="1" applyProtection="1">
      <alignment horizontal="right" vertical="center"/>
    </xf>
    <xf numFmtId="0" fontId="67" fillId="27" borderId="25" xfId="46" applyFont="1" applyFill="1" applyBorder="1" applyProtection="1">
      <alignment vertical="center"/>
    </xf>
    <xf numFmtId="178" fontId="22" fillId="0" borderId="26" xfId="34" applyNumberFormat="1" applyFont="1" applyFill="1" applyBorder="1" applyAlignment="1" applyProtection="1">
      <alignment horizontal="right" vertical="center"/>
    </xf>
    <xf numFmtId="0" fontId="22" fillId="0" borderId="0" xfId="46" applyFont="1" applyAlignment="1" applyProtection="1">
      <alignment vertical="center"/>
    </xf>
    <xf numFmtId="178" fontId="52" fillId="27" borderId="27" xfId="34" applyNumberFormat="1" applyFont="1" applyFill="1" applyBorder="1" applyAlignment="1" applyProtection="1">
      <alignment horizontal="right" vertical="center"/>
    </xf>
    <xf numFmtId="0" fontId="22" fillId="27" borderId="28" xfId="46" applyFont="1" applyFill="1" applyBorder="1" applyProtection="1">
      <alignment vertical="center"/>
    </xf>
    <xf numFmtId="0" fontId="22" fillId="27" borderId="10" xfId="46" applyFont="1" applyFill="1" applyBorder="1" applyAlignment="1" applyProtection="1">
      <alignment horizontal="center" vertical="center"/>
    </xf>
    <xf numFmtId="0" fontId="29" fillId="23" borderId="10" xfId="46" applyFont="1" applyFill="1" applyBorder="1" applyAlignment="1" applyProtection="1">
      <alignment horizontal="center" vertical="center"/>
    </xf>
    <xf numFmtId="0" fontId="65" fillId="0" borderId="0" xfId="46" applyFont="1" applyAlignment="1" applyProtection="1">
      <alignment horizontal="left" vertical="center"/>
    </xf>
    <xf numFmtId="0" fontId="54" fillId="0" borderId="0" xfId="46" applyFont="1" applyProtection="1">
      <alignment vertical="center"/>
    </xf>
    <xf numFmtId="0" fontId="54" fillId="0" borderId="0" xfId="46" applyFont="1" applyAlignment="1" applyProtection="1">
      <alignment vertical="center"/>
    </xf>
    <xf numFmtId="0" fontId="62" fillId="0" borderId="0" xfId="46" applyFont="1" applyBorder="1" applyAlignment="1" applyProtection="1">
      <alignment horizontal="center" vertical="top"/>
    </xf>
    <xf numFmtId="0" fontId="63" fillId="0" borderId="0" xfId="46" applyFont="1" applyAlignment="1" applyProtection="1"/>
    <xf numFmtId="0" fontId="62" fillId="0" borderId="0" xfId="46" applyFont="1" applyBorder="1" applyAlignment="1" applyProtection="1">
      <alignment horizontal="center" vertical="center"/>
    </xf>
    <xf numFmtId="0" fontId="63" fillId="0" borderId="0" xfId="46" applyFont="1" applyAlignment="1" applyProtection="1">
      <alignment horizontal="right" vertical="center"/>
    </xf>
    <xf numFmtId="0" fontId="64" fillId="0" borderId="0" xfId="46" applyFont="1" applyBorder="1" applyAlignment="1" applyProtection="1">
      <alignment horizontal="center" vertical="center"/>
    </xf>
    <xf numFmtId="0" fontId="64" fillId="0" borderId="0" xfId="46" applyFont="1" applyBorder="1" applyAlignment="1" applyProtection="1">
      <alignment horizontal="left" vertical="center"/>
    </xf>
    <xf numFmtId="0" fontId="54" fillId="0" borderId="0" xfId="46" applyFont="1" applyBorder="1" applyAlignment="1" applyProtection="1">
      <alignment vertical="center"/>
    </xf>
    <xf numFmtId="0" fontId="54" fillId="0" borderId="0" xfId="46" applyFont="1" applyAlignment="1" applyProtection="1">
      <alignment horizontal="center" vertical="center"/>
    </xf>
    <xf numFmtId="0" fontId="54" fillId="3" borderId="29" xfId="46" applyFont="1" applyFill="1" applyBorder="1" applyAlignment="1" applyProtection="1">
      <alignment horizontal="center" vertical="center"/>
    </xf>
    <xf numFmtId="177" fontId="67" fillId="3" borderId="0" xfId="46" applyNumberFormat="1" applyFont="1" applyFill="1" applyBorder="1" applyProtection="1">
      <alignment vertical="center"/>
    </xf>
    <xf numFmtId="0" fontId="54" fillId="3" borderId="30" xfId="46" applyFont="1" applyFill="1" applyBorder="1" applyAlignment="1" applyProtection="1">
      <alignment horizontal="center" vertical="center"/>
    </xf>
    <xf numFmtId="38" fontId="69" fillId="3" borderId="30" xfId="34" applyFont="1" applyFill="1" applyBorder="1" applyAlignment="1" applyProtection="1">
      <alignment horizontal="center" vertical="center"/>
    </xf>
    <xf numFmtId="0" fontId="54" fillId="3" borderId="30" xfId="46" applyFont="1" applyFill="1" applyBorder="1" applyProtection="1">
      <alignment vertical="center"/>
    </xf>
    <xf numFmtId="178" fontId="69" fillId="3" borderId="30" xfId="34" applyNumberFormat="1" applyFont="1" applyFill="1" applyBorder="1" applyAlignment="1" applyProtection="1">
      <alignment vertical="center"/>
    </xf>
    <xf numFmtId="0" fontId="54" fillId="3" borderId="31" xfId="46" applyFont="1" applyFill="1" applyBorder="1" applyProtection="1">
      <alignment vertical="center"/>
    </xf>
    <xf numFmtId="0" fontId="54" fillId="3" borderId="22" xfId="46" applyFont="1" applyFill="1" applyBorder="1" applyAlignment="1" applyProtection="1">
      <alignment horizontal="center" vertical="center"/>
    </xf>
    <xf numFmtId="177" fontId="67" fillId="3" borderId="24" xfId="46" applyNumberFormat="1" applyFont="1" applyFill="1" applyBorder="1" applyProtection="1">
      <alignment vertical="center"/>
    </xf>
    <xf numFmtId="0" fontId="54" fillId="3" borderId="24" xfId="46" applyFont="1" applyFill="1" applyBorder="1" applyAlignment="1" applyProtection="1">
      <alignment horizontal="center" vertical="center"/>
    </xf>
    <xf numFmtId="38" fontId="69" fillId="3" borderId="24" xfId="34" applyFont="1" applyFill="1" applyBorder="1" applyAlignment="1" applyProtection="1">
      <alignment horizontal="center" vertical="center"/>
    </xf>
    <xf numFmtId="0" fontId="54" fillId="3" borderId="24" xfId="46" applyFont="1" applyFill="1" applyBorder="1" applyProtection="1">
      <alignment vertical="center"/>
    </xf>
    <xf numFmtId="178" fontId="69" fillId="3" borderId="24" xfId="34" applyNumberFormat="1" applyFont="1" applyFill="1" applyBorder="1" applyAlignment="1" applyProtection="1">
      <alignment vertical="center"/>
    </xf>
    <xf numFmtId="0" fontId="54" fillId="3" borderId="25" xfId="46" applyFont="1" applyFill="1" applyBorder="1" applyProtection="1">
      <alignment vertical="center"/>
    </xf>
    <xf numFmtId="178" fontId="53" fillId="3" borderId="27" xfId="34" applyNumberFormat="1" applyFont="1" applyFill="1" applyBorder="1" applyAlignment="1" applyProtection="1">
      <alignment vertical="center"/>
    </xf>
    <xf numFmtId="0" fontId="54" fillId="3" borderId="28" xfId="46" applyFont="1" applyFill="1" applyBorder="1" applyProtection="1">
      <alignment vertical="center"/>
    </xf>
    <xf numFmtId="0" fontId="31" fillId="0" borderId="0" xfId="45" applyFont="1" applyProtection="1">
      <alignment vertical="center"/>
    </xf>
    <xf numFmtId="0" fontId="32" fillId="0" borderId="0" xfId="45" applyFont="1" applyAlignment="1" applyProtection="1">
      <alignment horizontal="center" vertical="center"/>
    </xf>
    <xf numFmtId="0" fontId="32" fillId="0" borderId="0" xfId="45" applyFont="1" applyAlignment="1" applyProtection="1">
      <alignment horizontal="right" vertical="center"/>
    </xf>
    <xf numFmtId="0" fontId="31" fillId="0" borderId="10" xfId="45" applyFont="1" applyBorder="1" applyAlignment="1" applyProtection="1">
      <alignment horizontal="center" vertical="center"/>
    </xf>
    <xf numFmtId="0" fontId="71" fillId="28" borderId="10" xfId="45" applyFont="1" applyFill="1" applyBorder="1" applyAlignment="1" applyProtection="1">
      <alignment horizontal="center" vertical="top" textRotation="255"/>
    </xf>
    <xf numFmtId="0" fontId="32" fillId="0" borderId="0" xfId="45" applyFont="1" applyBorder="1" applyAlignment="1" applyProtection="1">
      <alignment horizontal="right" vertical="center"/>
    </xf>
    <xf numFmtId="0" fontId="23" fillId="0" borderId="0" xfId="46" applyFont="1" applyProtection="1">
      <alignment vertical="center"/>
    </xf>
    <xf numFmtId="0" fontId="23" fillId="8" borderId="33" xfId="46" applyFont="1" applyFill="1" applyBorder="1" applyProtection="1">
      <alignment vertical="center"/>
    </xf>
    <xf numFmtId="0" fontId="23" fillId="8" borderId="19" xfId="46" applyFont="1" applyFill="1" applyBorder="1" applyAlignment="1" applyProtection="1">
      <alignment horizontal="center" vertical="center"/>
    </xf>
    <xf numFmtId="0" fontId="23" fillId="8" borderId="10" xfId="46" applyFont="1" applyFill="1" applyBorder="1" applyAlignment="1" applyProtection="1">
      <alignment horizontal="center" vertical="center"/>
    </xf>
    <xf numFmtId="0" fontId="23" fillId="8" borderId="34" xfId="46" applyFont="1" applyFill="1" applyBorder="1" applyProtection="1">
      <alignment vertical="center"/>
    </xf>
    <xf numFmtId="0" fontId="23" fillId="0" borderId="10" xfId="46" applyFont="1" applyBorder="1" applyAlignment="1" applyProtection="1">
      <alignment horizontal="left" vertical="center" indent="1"/>
    </xf>
    <xf numFmtId="0" fontId="72" fillId="8" borderId="34" xfId="46" applyFont="1" applyFill="1" applyBorder="1" applyProtection="1">
      <alignment vertical="center"/>
    </xf>
    <xf numFmtId="0" fontId="23" fillId="8" borderId="32" xfId="46" applyFont="1" applyFill="1" applyBorder="1" applyProtection="1">
      <alignment vertical="center"/>
    </xf>
    <xf numFmtId="0" fontId="23" fillId="0" borderId="35" xfId="46" applyFont="1" applyBorder="1" applyProtection="1">
      <alignment vertical="center"/>
    </xf>
    <xf numFmtId="0" fontId="23" fillId="3" borderId="33" xfId="46" applyFont="1" applyFill="1" applyBorder="1" applyProtection="1">
      <alignment vertical="center"/>
    </xf>
    <xf numFmtId="0" fontId="23" fillId="3" borderId="19" xfId="46" applyFont="1" applyFill="1" applyBorder="1" applyAlignment="1" applyProtection="1">
      <alignment horizontal="center" vertical="center"/>
    </xf>
    <xf numFmtId="0" fontId="23" fillId="3" borderId="10" xfId="46" applyFont="1" applyFill="1" applyBorder="1" applyAlignment="1" applyProtection="1">
      <alignment horizontal="center" vertical="center"/>
    </xf>
    <xf numFmtId="0" fontId="23" fillId="3" borderId="34" xfId="46" applyFont="1" applyFill="1" applyBorder="1" applyProtection="1">
      <alignment vertical="center"/>
    </xf>
    <xf numFmtId="0" fontId="72" fillId="3" borderId="34" xfId="46" applyFont="1" applyFill="1" applyBorder="1" applyProtection="1">
      <alignment vertical="center"/>
    </xf>
    <xf numFmtId="0" fontId="23" fillId="3" borderId="32" xfId="46" applyFont="1" applyFill="1" applyBorder="1" applyProtection="1">
      <alignment vertical="center"/>
    </xf>
    <xf numFmtId="0" fontId="72" fillId="0" borderId="0" xfId="46" applyFont="1" applyAlignment="1" applyProtection="1">
      <alignment horizontal="left" vertical="center"/>
      <protection hidden="1"/>
    </xf>
    <xf numFmtId="0" fontId="27" fillId="0" borderId="0" xfId="46" applyFont="1" applyAlignment="1" applyProtection="1">
      <alignment horizontal="right" vertical="center"/>
      <protection hidden="1"/>
    </xf>
    <xf numFmtId="0" fontId="23" fillId="0" borderId="0" xfId="46" applyFont="1" applyProtection="1">
      <alignment vertical="center"/>
      <protection hidden="1"/>
    </xf>
    <xf numFmtId="0" fontId="27" fillId="0" borderId="30" xfId="46" applyFont="1" applyBorder="1" applyAlignment="1" applyProtection="1">
      <alignment horizontal="center"/>
      <protection hidden="1"/>
    </xf>
    <xf numFmtId="0" fontId="27" fillId="0" borderId="36" xfId="46" applyFont="1" applyFill="1" applyBorder="1" applyAlignment="1" applyProtection="1">
      <alignment horizontal="center" vertical="center"/>
      <protection hidden="1"/>
    </xf>
    <xf numFmtId="0" fontId="27" fillId="0" borderId="37" xfId="46" applyFont="1" applyFill="1" applyBorder="1" applyAlignment="1" applyProtection="1">
      <alignment horizontal="center" vertical="center"/>
      <protection hidden="1"/>
    </xf>
    <xf numFmtId="0" fontId="27" fillId="0" borderId="38" xfId="46" applyFont="1" applyFill="1" applyBorder="1" applyAlignment="1" applyProtection="1">
      <alignment horizontal="center" vertical="center"/>
      <protection hidden="1"/>
    </xf>
    <xf numFmtId="0" fontId="27" fillId="0" borderId="39" xfId="46" applyFont="1" applyFill="1" applyBorder="1" applyAlignment="1" applyProtection="1">
      <alignment horizontal="center" vertical="center"/>
      <protection hidden="1"/>
    </xf>
    <xf numFmtId="0" fontId="73" fillId="0" borderId="0" xfId="46" applyFont="1" applyBorder="1" applyAlignment="1" applyProtection="1">
      <alignment horizontal="center" vertical="center"/>
      <protection hidden="1"/>
    </xf>
    <xf numFmtId="0" fontId="23" fillId="0" borderId="40" xfId="46" applyFont="1" applyFill="1" applyBorder="1" applyAlignment="1" applyProtection="1">
      <alignment horizontal="center" vertical="center"/>
      <protection hidden="1"/>
    </xf>
    <xf numFmtId="0" fontId="23" fillId="0" borderId="40" xfId="46" applyFont="1" applyBorder="1" applyAlignment="1" applyProtection="1">
      <alignment horizontal="center" vertical="center"/>
      <protection hidden="1"/>
    </xf>
    <xf numFmtId="0" fontId="23" fillId="0" borderId="0" xfId="46" applyFont="1" applyBorder="1" applyAlignment="1" applyProtection="1">
      <alignment horizontal="center" vertical="center"/>
      <protection hidden="1"/>
    </xf>
    <xf numFmtId="0" fontId="23" fillId="0" borderId="41" xfId="46" applyFont="1" applyFill="1" applyBorder="1" applyAlignment="1" applyProtection="1">
      <alignment horizontal="center" vertical="center"/>
      <protection hidden="1"/>
    </xf>
    <xf numFmtId="0" fontId="23" fillId="0" borderId="41" xfId="46" applyFont="1" applyBorder="1" applyAlignment="1" applyProtection="1">
      <alignment horizontal="center" vertical="center"/>
      <protection hidden="1"/>
    </xf>
    <xf numFmtId="0" fontId="23" fillId="0" borderId="42" xfId="46" applyFont="1" applyFill="1" applyBorder="1" applyAlignment="1" applyProtection="1">
      <alignment horizontal="center" vertical="center"/>
      <protection hidden="1"/>
    </xf>
    <xf numFmtId="0" fontId="23" fillId="0" borderId="42" xfId="46" applyFont="1" applyBorder="1" applyAlignment="1" applyProtection="1">
      <alignment horizontal="center" vertical="center"/>
      <protection hidden="1"/>
    </xf>
    <xf numFmtId="0" fontId="27" fillId="0" borderId="0" xfId="46" applyFont="1" applyFill="1" applyBorder="1" applyAlignment="1" applyProtection="1">
      <alignment horizontal="center" vertical="center"/>
      <protection hidden="1"/>
    </xf>
    <xf numFmtId="0" fontId="23" fillId="0" borderId="0" xfId="46" applyFont="1" applyFill="1" applyBorder="1" applyAlignment="1" applyProtection="1">
      <alignment horizontal="right" vertical="center" indent="1"/>
      <protection hidden="1"/>
    </xf>
    <xf numFmtId="0" fontId="23" fillId="0" borderId="0" xfId="46" applyFont="1" applyFill="1" applyBorder="1" applyAlignment="1" applyProtection="1">
      <alignment horizontal="center" vertical="center"/>
      <protection hidden="1"/>
    </xf>
    <xf numFmtId="0" fontId="23" fillId="0" borderId="0" xfId="46" applyFont="1" applyBorder="1" applyAlignment="1" applyProtection="1">
      <alignment horizontal="right" vertical="center" indent="1"/>
      <protection hidden="1"/>
    </xf>
    <xf numFmtId="0" fontId="23" fillId="0" borderId="43" xfId="46" applyFont="1" applyBorder="1" applyAlignment="1" applyProtection="1">
      <alignment horizontal="left" vertical="center" indent="1"/>
      <protection hidden="1"/>
    </xf>
    <xf numFmtId="0" fontId="23" fillId="0" borderId="44" xfId="46" applyFont="1" applyFill="1" applyBorder="1" applyAlignment="1" applyProtection="1">
      <alignment horizontal="center" vertical="center"/>
      <protection hidden="1"/>
    </xf>
    <xf numFmtId="0" fontId="23" fillId="0" borderId="44" xfId="46" applyFont="1" applyBorder="1" applyAlignment="1" applyProtection="1">
      <alignment horizontal="center" vertical="center"/>
      <protection hidden="1"/>
    </xf>
    <xf numFmtId="0" fontId="23" fillId="0" borderId="45" xfId="46" applyFont="1" applyBorder="1" applyAlignment="1" applyProtection="1">
      <alignment horizontal="left" vertical="center" indent="1"/>
      <protection hidden="1"/>
    </xf>
    <xf numFmtId="0" fontId="23" fillId="0" borderId="46" xfId="46" applyFont="1" applyFill="1" applyBorder="1" applyAlignment="1" applyProtection="1">
      <alignment horizontal="right" vertical="center" indent="1"/>
      <protection hidden="1"/>
    </xf>
    <xf numFmtId="0" fontId="23" fillId="0" borderId="46" xfId="46" applyFont="1" applyBorder="1" applyAlignment="1" applyProtection="1">
      <alignment horizontal="right" vertical="center" indent="1"/>
      <protection hidden="1"/>
    </xf>
    <xf numFmtId="0" fontId="23" fillId="0" borderId="47" xfId="46" applyFont="1" applyFill="1" applyBorder="1" applyAlignment="1" applyProtection="1">
      <alignment horizontal="right" vertical="center" indent="1"/>
      <protection hidden="1"/>
    </xf>
    <xf numFmtId="0" fontId="23" fillId="0" borderId="47" xfId="46" applyFont="1" applyBorder="1" applyAlignment="1" applyProtection="1">
      <alignment horizontal="right" vertical="center" indent="1" shrinkToFit="1"/>
      <protection hidden="1"/>
    </xf>
    <xf numFmtId="0" fontId="23" fillId="0" borderId="47" xfId="46" applyFont="1" applyBorder="1" applyAlignment="1" applyProtection="1">
      <alignment horizontal="right" vertical="center" indent="1"/>
      <protection hidden="1"/>
    </xf>
    <xf numFmtId="0" fontId="23" fillId="0" borderId="47" xfId="46" applyFont="1" applyFill="1" applyBorder="1" applyAlignment="1" applyProtection="1">
      <alignment horizontal="right" vertical="center" indent="1" shrinkToFit="1"/>
      <protection hidden="1"/>
    </xf>
    <xf numFmtId="0" fontId="23" fillId="0" borderId="48" xfId="46" applyFont="1" applyFill="1" applyBorder="1" applyAlignment="1" applyProtection="1">
      <alignment horizontal="right" vertical="center" indent="1"/>
      <protection hidden="1"/>
    </xf>
    <xf numFmtId="0" fontId="23" fillId="0" borderId="48" xfId="46" applyFont="1" applyBorder="1" applyAlignment="1" applyProtection="1">
      <alignment horizontal="right" vertical="center" indent="1"/>
      <protection hidden="1"/>
    </xf>
    <xf numFmtId="0" fontId="55" fillId="0" borderId="0" xfId="45" applyFont="1" applyProtection="1">
      <alignment vertical="center"/>
    </xf>
    <xf numFmtId="0" fontId="58" fillId="0" borderId="25" xfId="45" applyFont="1" applyBorder="1" applyAlignment="1" applyProtection="1">
      <alignment vertical="center"/>
    </xf>
    <xf numFmtId="0" fontId="55" fillId="0" borderId="49" xfId="45" applyFont="1" applyBorder="1" applyProtection="1">
      <alignment vertical="center"/>
    </xf>
    <xf numFmtId="176" fontId="55" fillId="0" borderId="52" xfId="45" applyNumberFormat="1" applyFont="1" applyBorder="1" applyAlignment="1" applyProtection="1">
      <alignment vertical="center"/>
    </xf>
    <xf numFmtId="0" fontId="31" fillId="0" borderId="49" xfId="45" applyFont="1" applyBorder="1" applyAlignment="1" applyProtection="1">
      <alignment horizontal="right" vertical="center"/>
    </xf>
    <xf numFmtId="0" fontId="67" fillId="27" borderId="19" xfId="46" applyFont="1" applyFill="1" applyBorder="1" applyProtection="1">
      <alignment vertical="center"/>
    </xf>
    <xf numFmtId="178" fontId="52" fillId="27" borderId="20" xfId="34" applyNumberFormat="1" applyFont="1" applyFill="1" applyBorder="1" applyAlignment="1" applyProtection="1">
      <alignment horizontal="right" vertical="center"/>
    </xf>
    <xf numFmtId="0" fontId="23" fillId="0" borderId="0" xfId="46" applyFont="1" applyBorder="1" applyProtection="1">
      <alignment vertical="center"/>
    </xf>
    <xf numFmtId="0" fontId="31" fillId="0" borderId="51" xfId="45" applyFont="1" applyBorder="1" applyProtection="1">
      <alignment vertical="center"/>
    </xf>
    <xf numFmtId="0" fontId="31" fillId="0" borderId="0" xfId="45" applyFont="1" applyAlignment="1" applyProtection="1">
      <alignment vertical="center"/>
      <protection hidden="1"/>
    </xf>
    <xf numFmtId="0" fontId="74" fillId="0" borderId="0" xfId="45" applyFont="1" applyProtection="1">
      <alignment vertical="center"/>
      <protection hidden="1"/>
    </xf>
    <xf numFmtId="0" fontId="76" fillId="0" borderId="10" xfId="46" applyFont="1" applyFill="1" applyBorder="1" applyProtection="1">
      <alignment vertical="center"/>
      <protection locked="0"/>
    </xf>
    <xf numFmtId="0" fontId="76" fillId="0" borderId="10" xfId="46" applyFont="1" applyFill="1" applyBorder="1" applyAlignment="1" applyProtection="1">
      <alignment horizontal="center" vertical="center"/>
      <protection locked="0"/>
    </xf>
    <xf numFmtId="179" fontId="76" fillId="0" borderId="10" xfId="46" applyNumberFormat="1" applyFont="1" applyFill="1" applyBorder="1" applyAlignment="1" applyProtection="1">
      <alignment horizontal="right" vertical="center"/>
      <protection locked="0"/>
    </xf>
    <xf numFmtId="49" fontId="76" fillId="0" borderId="10" xfId="46" applyNumberFormat="1" applyFont="1" applyFill="1" applyBorder="1" applyAlignment="1" applyProtection="1">
      <alignment horizontal="right" vertical="center"/>
      <protection locked="0"/>
    </xf>
    <xf numFmtId="0" fontId="74" fillId="0" borderId="0" xfId="45" applyFont="1" applyProtection="1">
      <alignment vertical="center"/>
    </xf>
    <xf numFmtId="0" fontId="34" fillId="0" borderId="10" xfId="46" applyFont="1" applyBorder="1" applyAlignment="1" applyProtection="1">
      <alignment horizontal="left" vertical="center" indent="1"/>
    </xf>
    <xf numFmtId="0" fontId="76" fillId="0" borderId="10" xfId="46" applyNumberFormat="1" applyFont="1" applyFill="1" applyBorder="1" applyAlignment="1" applyProtection="1">
      <alignment horizontal="right" vertical="center"/>
      <protection locked="0"/>
    </xf>
    <xf numFmtId="177" fontId="76" fillId="0" borderId="10" xfId="46" applyNumberFormat="1" applyFont="1" applyFill="1" applyBorder="1" applyAlignment="1" applyProtection="1">
      <alignment horizontal="right" vertical="center"/>
      <protection locked="0"/>
    </xf>
    <xf numFmtId="0" fontId="37" fillId="0" borderId="0" xfId="46" applyFont="1" applyAlignment="1">
      <alignment vertical="center"/>
    </xf>
    <xf numFmtId="0" fontId="31" fillId="0" borderId="0" xfId="45" applyFont="1" applyProtection="1">
      <alignment vertical="center"/>
    </xf>
    <xf numFmtId="0" fontId="23" fillId="0" borderId="0" xfId="46" applyFont="1" applyAlignment="1"/>
    <xf numFmtId="0" fontId="78" fillId="0" borderId="30" xfId="46" applyFont="1" applyBorder="1" applyAlignment="1" applyProtection="1">
      <alignment vertical="center"/>
    </xf>
    <xf numFmtId="0" fontId="78" fillId="0" borderId="30" xfId="46" applyFont="1" applyBorder="1" applyAlignment="1" applyProtection="1">
      <alignment horizontal="right" vertical="center"/>
    </xf>
    <xf numFmtId="0" fontId="31" fillId="0" borderId="0" xfId="45" applyFont="1" applyAlignment="1" applyProtection="1">
      <alignment vertical="center"/>
    </xf>
    <xf numFmtId="0" fontId="31" fillId="0" borderId="0" xfId="45" applyFont="1" applyBorder="1" applyAlignment="1" applyProtection="1">
      <alignment horizontal="center" vertical="center"/>
    </xf>
    <xf numFmtId="0" fontId="31" fillId="0" borderId="77" xfId="45" applyFont="1" applyBorder="1" applyProtection="1">
      <alignment vertical="center"/>
    </xf>
    <xf numFmtId="0" fontId="31" fillId="0" borderId="55" xfId="45" applyFont="1" applyBorder="1" applyProtection="1">
      <alignment vertical="center"/>
    </xf>
    <xf numFmtId="0" fontId="31" fillId="0" borderId="56" xfId="45" applyFont="1" applyBorder="1" applyProtection="1">
      <alignment vertical="center"/>
    </xf>
    <xf numFmtId="0" fontId="31" fillId="0" borderId="57" xfId="45" applyFont="1" applyBorder="1" applyProtection="1">
      <alignment vertical="center"/>
    </xf>
    <xf numFmtId="0" fontId="79" fillId="0" borderId="26" xfId="45" applyFont="1" applyBorder="1" applyProtection="1">
      <alignment vertical="center"/>
    </xf>
    <xf numFmtId="0" fontId="79" fillId="0" borderId="0" xfId="45" applyFont="1" applyBorder="1" applyProtection="1">
      <alignment vertical="center"/>
    </xf>
    <xf numFmtId="0" fontId="79" fillId="0" borderId="58" xfId="45" applyFont="1" applyBorder="1" applyProtection="1">
      <alignment vertical="center"/>
    </xf>
    <xf numFmtId="0" fontId="80" fillId="0" borderId="0" xfId="45" applyFont="1" applyBorder="1" applyProtection="1">
      <alignment vertical="center"/>
    </xf>
    <xf numFmtId="0" fontId="31" fillId="0" borderId="0" xfId="45" applyFont="1" applyBorder="1" applyProtection="1">
      <alignment vertical="center"/>
    </xf>
    <xf numFmtId="0" fontId="79" fillId="0" borderId="59" xfId="45" applyFont="1" applyBorder="1" applyProtection="1">
      <alignment vertical="center"/>
    </xf>
    <xf numFmtId="0" fontId="79" fillId="0" borderId="27" xfId="45" applyFont="1" applyBorder="1" applyProtection="1">
      <alignment vertical="center"/>
    </xf>
    <xf numFmtId="0" fontId="79" fillId="0" borderId="28" xfId="45" applyFont="1" applyBorder="1" applyProtection="1">
      <alignment vertical="center"/>
    </xf>
    <xf numFmtId="0" fontId="33" fillId="0" borderId="0" xfId="45" applyFont="1" applyAlignment="1" applyProtection="1">
      <alignment vertical="center"/>
    </xf>
    <xf numFmtId="0" fontId="56" fillId="0" borderId="0" xfId="45" applyFont="1" applyAlignment="1" applyProtection="1">
      <alignment vertical="center"/>
    </xf>
    <xf numFmtId="0" fontId="57" fillId="0" borderId="0" xfId="45" applyFont="1" applyAlignment="1" applyProtection="1">
      <alignment vertical="center"/>
    </xf>
    <xf numFmtId="0" fontId="57" fillId="0" borderId="69" xfId="45" applyFont="1" applyBorder="1" applyAlignment="1" applyProtection="1">
      <alignment vertical="center" shrinkToFit="1"/>
    </xf>
    <xf numFmtId="6" fontId="58" fillId="0" borderId="50" xfId="43" applyFont="1" applyBorder="1" applyAlignment="1" applyProtection="1">
      <alignment horizontal="right" vertical="center"/>
    </xf>
    <xf numFmtId="0" fontId="31" fillId="0" borderId="51" xfId="45" applyFont="1" applyBorder="1" applyAlignment="1" applyProtection="1">
      <alignment horizontal="center" vertical="center"/>
    </xf>
    <xf numFmtId="6" fontId="29" fillId="0" borderId="51" xfId="43" applyFont="1" applyBorder="1" applyAlignment="1" applyProtection="1">
      <alignment horizontal="left" vertical="center"/>
    </xf>
    <xf numFmtId="6" fontId="58" fillId="0" borderId="78" xfId="43" applyFont="1" applyBorder="1" applyAlignment="1" applyProtection="1">
      <alignment horizontal="right" vertical="center"/>
    </xf>
    <xf numFmtId="6" fontId="29" fillId="0" borderId="0" xfId="43" applyFont="1" applyBorder="1" applyAlignment="1" applyProtection="1">
      <alignment horizontal="left" vertical="center"/>
    </xf>
    <xf numFmtId="176" fontId="55" fillId="0" borderId="79" xfId="45" applyNumberFormat="1" applyFont="1" applyBorder="1" applyAlignment="1" applyProtection="1">
      <alignment vertical="center"/>
    </xf>
    <xf numFmtId="0" fontId="55" fillId="0" borderId="0" xfId="45" applyFont="1" applyAlignment="1" applyProtection="1">
      <alignment vertical="center"/>
    </xf>
    <xf numFmtId="0" fontId="55" fillId="0" borderId="54" xfId="45" applyFont="1" applyBorder="1" applyAlignment="1" applyProtection="1">
      <alignment vertical="center"/>
    </xf>
    <xf numFmtId="0" fontId="83" fillId="0" borderId="51" xfId="45" applyNumberFormat="1" applyFont="1" applyFill="1" applyBorder="1" applyAlignment="1" applyProtection="1">
      <alignment horizontal="center" vertical="center"/>
    </xf>
    <xf numFmtId="0" fontId="83" fillId="0" borderId="0" xfId="45" applyNumberFormat="1" applyFont="1" applyFill="1" applyBorder="1" applyAlignment="1" applyProtection="1">
      <alignment horizontal="center" vertical="center"/>
    </xf>
    <xf numFmtId="0" fontId="85" fillId="0" borderId="49" xfId="45" applyFont="1" applyBorder="1" applyAlignment="1" applyProtection="1">
      <alignment horizontal="center" vertical="center"/>
    </xf>
    <xf numFmtId="38" fontId="82" fillId="0" borderId="49" xfId="33" applyFont="1" applyBorder="1" applyAlignment="1" applyProtection="1">
      <alignment vertical="center"/>
      <protection hidden="1"/>
    </xf>
    <xf numFmtId="0" fontId="55" fillId="0" borderId="0" xfId="45" applyFont="1" applyBorder="1" applyProtection="1">
      <alignment vertical="center"/>
    </xf>
    <xf numFmtId="0" fontId="31" fillId="0" borderId="0" xfId="45" applyFont="1" applyBorder="1" applyAlignment="1" applyProtection="1">
      <alignment horizontal="right" vertical="center"/>
    </xf>
    <xf numFmtId="0" fontId="86" fillId="0" borderId="0" xfId="45" applyFont="1" applyBorder="1" applyProtection="1">
      <alignment vertical="center"/>
    </xf>
    <xf numFmtId="0" fontId="81" fillId="0" borderId="0" xfId="45" applyFont="1" applyBorder="1" applyProtection="1">
      <alignment vertical="center"/>
    </xf>
    <xf numFmtId="0" fontId="22" fillId="0" borderId="0" xfId="46" applyFont="1" applyFill="1" applyAlignment="1" applyProtection="1">
      <alignment vertical="center"/>
    </xf>
    <xf numFmtId="0" fontId="22" fillId="0" borderId="0" xfId="46" applyFont="1" applyFill="1" applyProtection="1">
      <alignment vertical="center"/>
    </xf>
    <xf numFmtId="0" fontId="22" fillId="0" borderId="0" xfId="46" applyFont="1" applyFill="1" applyAlignment="1" applyProtection="1">
      <alignment horizontal="center" vertical="center"/>
    </xf>
    <xf numFmtId="0" fontId="22" fillId="0" borderId="10" xfId="46" applyFont="1" applyFill="1" applyBorder="1" applyAlignment="1" applyProtection="1">
      <alignment horizontal="center" vertical="center"/>
    </xf>
    <xf numFmtId="0" fontId="22" fillId="0" borderId="10" xfId="46" applyFont="1" applyFill="1" applyBorder="1" applyAlignment="1" applyProtection="1">
      <alignment horizontal="center" vertical="center" shrinkToFit="1"/>
    </xf>
    <xf numFmtId="49" fontId="22" fillId="0" borderId="10" xfId="46" applyNumberFormat="1" applyFont="1" applyFill="1" applyBorder="1" applyAlignment="1" applyProtection="1">
      <alignment horizontal="center" vertical="center" shrinkToFit="1"/>
    </xf>
    <xf numFmtId="177" fontId="54" fillId="0" borderId="10" xfId="46" applyNumberFormat="1" applyFont="1" applyFill="1" applyBorder="1">
      <alignment vertical="center"/>
    </xf>
    <xf numFmtId="0" fontId="22" fillId="0" borderId="0" xfId="46" applyFont="1" applyFill="1" applyAlignment="1" applyProtection="1">
      <alignment vertical="center"/>
      <protection hidden="1"/>
    </xf>
    <xf numFmtId="0" fontId="22" fillId="0" borderId="0" xfId="46" applyFont="1" applyFill="1" applyProtection="1">
      <alignment vertical="center"/>
      <protection hidden="1"/>
    </xf>
    <xf numFmtId="0" fontId="22" fillId="0" borderId="0" xfId="46" applyFont="1" applyFill="1" applyAlignment="1" applyProtection="1">
      <alignment horizontal="center" vertical="center"/>
      <protection hidden="1"/>
    </xf>
    <xf numFmtId="0" fontId="29" fillId="0" borderId="10" xfId="46" applyFont="1" applyFill="1" applyBorder="1" applyAlignment="1" applyProtection="1">
      <alignment horizontal="center" vertical="center"/>
      <protection hidden="1"/>
    </xf>
    <xf numFmtId="0" fontId="29" fillId="0" borderId="10" xfId="46" applyFont="1" applyFill="1" applyBorder="1" applyAlignment="1" applyProtection="1">
      <alignment horizontal="center" vertical="center" shrinkToFit="1"/>
      <protection hidden="1"/>
    </xf>
    <xf numFmtId="49" fontId="29" fillId="0" borderId="10" xfId="46" applyNumberFormat="1" applyFont="1" applyFill="1" applyBorder="1" applyAlignment="1" applyProtection="1">
      <alignment horizontal="center" vertical="center" shrinkToFit="1"/>
      <protection hidden="1"/>
    </xf>
    <xf numFmtId="0" fontId="29" fillId="0" borderId="10" xfId="46" applyFont="1" applyFill="1" applyBorder="1" applyAlignment="1" applyProtection="1">
      <alignment horizontal="center" vertical="center"/>
    </xf>
    <xf numFmtId="177" fontId="22" fillId="0" borderId="10" xfId="46" applyNumberFormat="1" applyFont="1" applyFill="1" applyBorder="1">
      <alignment vertical="center"/>
    </xf>
    <xf numFmtId="0" fontId="22" fillId="32" borderId="10" xfId="46" applyFont="1" applyFill="1" applyBorder="1" applyAlignment="1" applyProtection="1">
      <alignment horizontal="center" vertical="center"/>
    </xf>
    <xf numFmtId="0" fontId="67" fillId="23" borderId="10" xfId="46" applyFont="1" applyFill="1" applyBorder="1" applyProtection="1">
      <alignment vertical="center"/>
    </xf>
    <xf numFmtId="0" fontId="67" fillId="23" borderId="10" xfId="46" applyFont="1" applyFill="1" applyBorder="1" applyAlignment="1" applyProtection="1">
      <alignment horizontal="center" vertical="center"/>
    </xf>
    <xf numFmtId="49" fontId="67" fillId="23" borderId="10" xfId="46" applyNumberFormat="1" applyFont="1" applyFill="1" applyBorder="1" applyAlignment="1" applyProtection="1">
      <alignment horizontal="right" vertical="center"/>
    </xf>
    <xf numFmtId="0" fontId="76" fillId="0" borderId="10" xfId="46" applyFont="1" applyBorder="1" applyProtection="1">
      <alignment vertical="center"/>
      <protection locked="0"/>
    </xf>
    <xf numFmtId="0" fontId="76" fillId="0" borderId="10" xfId="46" applyFont="1" applyBorder="1" applyAlignment="1" applyProtection="1">
      <alignment horizontal="center" vertical="center"/>
      <protection locked="0"/>
    </xf>
    <xf numFmtId="179" fontId="76" fillId="0" borderId="10" xfId="46" applyNumberFormat="1" applyFont="1" applyBorder="1" applyAlignment="1" applyProtection="1">
      <alignment horizontal="right" vertical="center"/>
      <protection locked="0"/>
    </xf>
    <xf numFmtId="177" fontId="67" fillId="32" borderId="20" xfId="46" applyNumberFormat="1" applyFont="1" applyFill="1" applyBorder="1" applyProtection="1">
      <alignment vertical="center"/>
    </xf>
    <xf numFmtId="0" fontId="22" fillId="32" borderId="20" xfId="46" applyFont="1" applyFill="1" applyBorder="1" applyAlignment="1" applyProtection="1">
      <alignment horizontal="center" vertical="center"/>
    </xf>
    <xf numFmtId="38" fontId="67" fillId="32" borderId="20" xfId="34" applyFont="1" applyFill="1" applyBorder="1" applyAlignment="1" applyProtection="1">
      <alignment horizontal="center" vertical="center"/>
    </xf>
    <xf numFmtId="0" fontId="22" fillId="32" borderId="20" xfId="46" applyFont="1" applyFill="1" applyBorder="1" applyProtection="1">
      <alignment vertical="center"/>
    </xf>
    <xf numFmtId="178" fontId="52" fillId="32" borderId="20" xfId="34" applyNumberFormat="1" applyFont="1" applyFill="1" applyBorder="1" applyAlignment="1" applyProtection="1">
      <alignment vertical="center"/>
    </xf>
    <xf numFmtId="0" fontId="22" fillId="32" borderId="19" xfId="46" applyFont="1" applyFill="1" applyBorder="1" applyProtection="1">
      <alignment vertical="center"/>
    </xf>
    <xf numFmtId="0" fontId="71" fillId="0" borderId="32" xfId="45" applyFont="1" applyBorder="1" applyAlignment="1" applyProtection="1">
      <alignment horizontal="center" vertical="center"/>
    </xf>
    <xf numFmtId="0" fontId="71" fillId="28" borderId="32" xfId="45" applyFont="1" applyFill="1" applyBorder="1" applyAlignment="1" applyProtection="1">
      <alignment horizontal="center" vertical="center"/>
    </xf>
    <xf numFmtId="0" fontId="71" fillId="0" borderId="10" xfId="45" applyFont="1" applyBorder="1" applyAlignment="1" applyProtection="1">
      <alignment horizontal="center" vertical="top" textRotation="255"/>
    </xf>
    <xf numFmtId="0" fontId="71" fillId="0" borderId="10" xfId="45" applyFont="1" applyBorder="1" applyAlignment="1" applyProtection="1">
      <alignment horizontal="center" vertical="center"/>
    </xf>
    <xf numFmtId="0" fontId="71" fillId="28" borderId="10" xfId="45" applyFont="1" applyFill="1" applyBorder="1" applyAlignment="1" applyProtection="1">
      <alignment horizontal="center" vertical="center"/>
    </xf>
    <xf numFmtId="0" fontId="71" fillId="0" borderId="0" xfId="45" applyFont="1" applyProtection="1">
      <alignment vertical="center"/>
    </xf>
    <xf numFmtId="0" fontId="71" fillId="0" borderId="0" xfId="45" applyFont="1" applyAlignment="1" applyProtection="1">
      <alignment vertical="center"/>
    </xf>
    <xf numFmtId="0" fontId="89" fillId="0" borderId="11" xfId="45" applyFont="1" applyBorder="1" applyAlignment="1" applyProtection="1">
      <alignment horizontal="center" vertical="center"/>
      <protection hidden="1"/>
    </xf>
    <xf numFmtId="0" fontId="89" fillId="0" borderId="10" xfId="45" applyFont="1" applyBorder="1" applyAlignment="1" applyProtection="1">
      <alignment horizontal="center" vertical="center"/>
      <protection hidden="1"/>
    </xf>
    <xf numFmtId="0" fontId="89" fillId="31" borderId="10" xfId="45" applyFont="1" applyFill="1" applyBorder="1" applyAlignment="1" applyProtection="1">
      <alignment horizontal="center" vertical="center"/>
      <protection hidden="1"/>
    </xf>
    <xf numFmtId="0" fontId="89" fillId="31" borderId="19" xfId="45" applyFont="1" applyFill="1" applyBorder="1" applyAlignment="1" applyProtection="1">
      <alignment horizontal="center" vertical="center"/>
      <protection hidden="1"/>
    </xf>
    <xf numFmtId="0" fontId="89" fillId="0" borderId="19" xfId="45" applyFont="1" applyBorder="1" applyAlignment="1" applyProtection="1">
      <alignment horizontal="center" vertical="center"/>
      <protection hidden="1"/>
    </xf>
    <xf numFmtId="0" fontId="71" fillId="0" borderId="0" xfId="45" applyFont="1" applyProtection="1">
      <alignment vertical="center"/>
      <protection hidden="1"/>
    </xf>
    <xf numFmtId="0" fontId="71" fillId="0" borderId="20" xfId="45" applyFont="1" applyBorder="1" applyAlignment="1" applyProtection="1">
      <alignment horizontal="center" vertical="center"/>
    </xf>
    <xf numFmtId="0" fontId="34" fillId="0" borderId="10" xfId="46" applyFont="1" applyBorder="1" applyAlignment="1" applyProtection="1">
      <alignment horizontal="center" vertical="center"/>
    </xf>
    <xf numFmtId="176" fontId="84" fillId="30" borderId="0" xfId="45" applyNumberFormat="1" applyFont="1" applyFill="1" applyBorder="1" applyAlignment="1" applyProtection="1">
      <alignment horizontal="center" vertical="center"/>
      <protection locked="0"/>
    </xf>
    <xf numFmtId="0" fontId="31" fillId="0" borderId="0" xfId="45" applyFont="1" applyAlignment="1" applyProtection="1">
      <alignment horizontal="left" vertical="center"/>
    </xf>
    <xf numFmtId="0" fontId="29" fillId="0" borderId="0" xfId="45" applyFont="1" applyAlignment="1" applyProtection="1">
      <alignment horizontal="left" vertical="center"/>
    </xf>
    <xf numFmtId="0" fontId="91" fillId="0" borderId="0" xfId="0" applyFont="1" applyAlignment="1">
      <alignment vertical="center"/>
    </xf>
    <xf numFmtId="0" fontId="92" fillId="0" borderId="0" xfId="0" applyFont="1" applyAlignment="1">
      <alignment vertical="center"/>
    </xf>
    <xf numFmtId="0" fontId="92" fillId="0" borderId="10" xfId="0" applyFont="1" applyBorder="1" applyAlignment="1">
      <alignment horizontal="center" vertical="center"/>
    </xf>
    <xf numFmtId="0" fontId="92" fillId="0" borderId="10" xfId="0" applyFont="1" applyBorder="1" applyAlignment="1">
      <alignment vertical="center"/>
    </xf>
    <xf numFmtId="0" fontId="23" fillId="0" borderId="19" xfId="46" applyFont="1" applyBorder="1" applyAlignment="1" applyProtection="1">
      <alignment horizontal="center" vertical="center"/>
    </xf>
    <xf numFmtId="0" fontId="94" fillId="0" borderId="0" xfId="48" applyFont="1" applyAlignment="1">
      <alignment vertical="center"/>
    </xf>
    <xf numFmtId="0" fontId="71" fillId="0" borderId="10" xfId="45" applyFont="1" applyBorder="1" applyAlignment="1" applyProtection="1">
      <alignment horizontal="center" vertical="center"/>
    </xf>
    <xf numFmtId="0" fontId="23" fillId="0" borderId="19" xfId="46" applyFont="1" applyBorder="1" applyAlignment="1" applyProtection="1">
      <alignment horizontal="left" vertical="center" indent="1"/>
    </xf>
    <xf numFmtId="0" fontId="76" fillId="0" borderId="10" xfId="46" applyFont="1" applyFill="1" applyBorder="1" applyAlignment="1" applyProtection="1">
      <alignment horizontal="center" vertical="center" shrinkToFit="1"/>
      <protection locked="0"/>
    </xf>
    <xf numFmtId="0" fontId="29" fillId="23" borderId="10" xfId="46" applyFont="1" applyFill="1" applyBorder="1" applyAlignment="1" applyProtection="1">
      <alignment horizontal="center" vertical="center" shrinkToFit="1"/>
    </xf>
    <xf numFmtId="2" fontId="29" fillId="23" borderId="10" xfId="46" applyNumberFormat="1" applyFont="1" applyFill="1" applyBorder="1" applyAlignment="1" applyProtection="1">
      <alignment horizontal="center" vertical="center"/>
    </xf>
    <xf numFmtId="2" fontId="76" fillId="0" borderId="10" xfId="46" applyNumberFormat="1" applyFont="1" applyFill="1" applyBorder="1" applyAlignment="1" applyProtection="1">
      <alignment horizontal="center" vertical="center"/>
      <protection locked="0"/>
    </xf>
    <xf numFmtId="0" fontId="43" fillId="21" borderId="0" xfId="46" applyFont="1" applyFill="1" applyAlignment="1">
      <alignment horizontal="center" vertical="center"/>
    </xf>
    <xf numFmtId="0" fontId="45" fillId="24" borderId="0" xfId="46" applyFont="1" applyFill="1" applyBorder="1" applyAlignment="1">
      <alignment horizontal="left" vertical="top" wrapText="1"/>
    </xf>
    <xf numFmtId="0" fontId="22" fillId="0" borderId="0" xfId="46" applyFont="1" applyBorder="1" applyAlignment="1">
      <alignment horizontal="left" vertical="center" wrapText="1"/>
    </xf>
    <xf numFmtId="0" fontId="44" fillId="0" borderId="55" xfId="46" applyFont="1" applyBorder="1" applyAlignment="1">
      <alignment horizontal="center" vertical="center" wrapText="1" indent="2"/>
    </xf>
    <xf numFmtId="0" fontId="44" fillId="0" borderId="56" xfId="46" applyFont="1" applyBorder="1" applyAlignment="1">
      <alignment horizontal="center" vertical="center" wrapText="1" indent="2"/>
    </xf>
    <xf numFmtId="0" fontId="44" fillId="0" borderId="57" xfId="46" applyFont="1" applyBorder="1" applyAlignment="1">
      <alignment horizontal="center" vertical="center" wrapText="1" indent="2"/>
    </xf>
    <xf numFmtId="0" fontId="44" fillId="0" borderId="26" xfId="46" applyFont="1" applyBorder="1" applyAlignment="1">
      <alignment horizontal="center" vertical="center" wrapText="1" indent="2"/>
    </xf>
    <xf numFmtId="0" fontId="44" fillId="0" borderId="0" xfId="46" applyFont="1" applyBorder="1" applyAlignment="1">
      <alignment horizontal="center" vertical="center" wrapText="1" indent="2"/>
    </xf>
    <xf numFmtId="0" fontId="44" fillId="0" borderId="58" xfId="46" applyFont="1" applyBorder="1" applyAlignment="1">
      <alignment horizontal="center" vertical="center" wrapText="1" indent="2"/>
    </xf>
    <xf numFmtId="0" fontId="44" fillId="0" borderId="59" xfId="46" applyFont="1" applyBorder="1" applyAlignment="1">
      <alignment horizontal="center" vertical="center" wrapText="1" indent="2"/>
    </xf>
    <xf numFmtId="0" fontId="44" fillId="0" borderId="27" xfId="46" applyFont="1" applyBorder="1" applyAlignment="1">
      <alignment horizontal="center" vertical="center" wrapText="1" indent="2"/>
    </xf>
    <xf numFmtId="0" fontId="44" fillId="0" borderId="28" xfId="46" applyFont="1" applyBorder="1" applyAlignment="1">
      <alignment horizontal="center" vertical="center" wrapText="1" indent="2"/>
    </xf>
    <xf numFmtId="0" fontId="36" fillId="3" borderId="0" xfId="46" applyFont="1" applyFill="1" applyAlignment="1">
      <alignment horizontal="center" vertical="center"/>
    </xf>
    <xf numFmtId="0" fontId="42" fillId="21" borderId="0" xfId="46" applyFont="1" applyFill="1" applyAlignment="1">
      <alignment horizontal="center" vertical="center"/>
    </xf>
    <xf numFmtId="0" fontId="41" fillId="21" borderId="0" xfId="46" applyFont="1" applyFill="1" applyAlignment="1">
      <alignment horizontal="center" vertical="center"/>
    </xf>
    <xf numFmtId="0" fontId="37" fillId="0" borderId="76" xfId="46" applyFont="1" applyBorder="1" applyAlignment="1">
      <alignment vertical="center" wrapText="1"/>
    </xf>
    <xf numFmtId="0" fontId="37" fillId="0" borderId="0" xfId="46" applyFont="1" applyAlignment="1">
      <alignment vertical="center" wrapText="1"/>
    </xf>
    <xf numFmtId="0" fontId="22" fillId="0" borderId="10" xfId="46" applyFont="1" applyFill="1" applyBorder="1" applyAlignment="1" applyProtection="1">
      <alignment horizontal="center" vertical="center"/>
      <protection hidden="1"/>
    </xf>
    <xf numFmtId="0" fontId="22" fillId="0" borderId="10" xfId="46" applyFont="1" applyFill="1" applyBorder="1" applyAlignment="1" applyProtection="1">
      <alignment horizontal="center" vertical="center"/>
    </xf>
    <xf numFmtId="0" fontId="27" fillId="0" borderId="62" xfId="46" applyFont="1" applyBorder="1" applyAlignment="1" applyProtection="1">
      <alignment horizontal="center" vertical="center"/>
      <protection hidden="1"/>
    </xf>
    <xf numFmtId="0" fontId="27" fillId="0" borderId="64" xfId="46" applyFont="1" applyBorder="1" applyAlignment="1" applyProtection="1">
      <alignment horizontal="center" vertical="center"/>
      <protection hidden="1"/>
    </xf>
    <xf numFmtId="0" fontId="27" fillId="0" borderId="62" xfId="46" applyFont="1" applyBorder="1" applyAlignment="1" applyProtection="1">
      <alignment horizontal="left" vertical="center" indent="1"/>
      <protection hidden="1"/>
    </xf>
    <xf numFmtId="0" fontId="27" fillId="0" borderId="63" xfId="46" applyFont="1" applyBorder="1" applyAlignment="1" applyProtection="1">
      <alignment horizontal="left" vertical="center" indent="1"/>
      <protection hidden="1"/>
    </xf>
    <xf numFmtId="0" fontId="23" fillId="0" borderId="0" xfId="46" applyFont="1" applyAlignment="1" applyProtection="1">
      <alignment horizontal="center" vertical="center"/>
      <protection hidden="1"/>
    </xf>
    <xf numFmtId="0" fontId="23" fillId="0" borderId="0" xfId="46" applyFont="1" applyAlignment="1" applyProtection="1">
      <alignment horizontal="left" vertical="center" indent="2"/>
      <protection hidden="1"/>
    </xf>
    <xf numFmtId="0" fontId="28" fillId="0" borderId="0" xfId="46" applyFont="1" applyBorder="1" applyAlignment="1" applyProtection="1">
      <alignment horizontal="right" vertical="center"/>
    </xf>
    <xf numFmtId="0" fontId="22" fillId="27" borderId="59" xfId="46" applyFont="1" applyFill="1" applyBorder="1" applyAlignment="1" applyProtection="1">
      <alignment horizontal="center" vertical="center"/>
    </xf>
    <xf numFmtId="0" fontId="22" fillId="27" borderId="27" xfId="46" applyFont="1" applyFill="1" applyBorder="1" applyAlignment="1" applyProtection="1">
      <alignment horizontal="center" vertical="center"/>
    </xf>
    <xf numFmtId="0" fontId="73" fillId="0" borderId="62" xfId="46" applyFont="1" applyBorder="1" applyAlignment="1" applyProtection="1">
      <alignment horizontal="center" vertical="center"/>
      <protection hidden="1"/>
    </xf>
    <xf numFmtId="0" fontId="73" fillId="0" borderId="63" xfId="46" applyFont="1" applyBorder="1" applyAlignment="1" applyProtection="1">
      <alignment horizontal="center" vertical="center"/>
      <protection hidden="1"/>
    </xf>
    <xf numFmtId="0" fontId="64" fillId="0" borderId="64" xfId="46" applyFont="1" applyBorder="1" applyAlignment="1" applyProtection="1">
      <alignment horizontal="center" vertical="center"/>
      <protection hidden="1"/>
    </xf>
    <xf numFmtId="0" fontId="64" fillId="0" borderId="63" xfId="46" applyFont="1" applyBorder="1" applyAlignment="1" applyProtection="1">
      <alignment horizontal="center" vertical="center"/>
      <protection hidden="1"/>
    </xf>
    <xf numFmtId="0" fontId="88" fillId="29" borderId="0" xfId="46" applyFont="1" applyFill="1" applyAlignment="1" applyProtection="1">
      <alignment horizontal="center" vertical="center"/>
      <protection hidden="1"/>
    </xf>
    <xf numFmtId="0" fontId="22" fillId="0" borderId="0" xfId="46" applyFont="1" applyAlignment="1" applyProtection="1">
      <alignment horizontal="right" vertical="center"/>
    </xf>
    <xf numFmtId="0" fontId="25" fillId="0" borderId="56" xfId="46" applyFont="1" applyBorder="1" applyAlignment="1" applyProtection="1">
      <alignment horizontal="center" vertical="top"/>
      <protection hidden="1"/>
    </xf>
    <xf numFmtId="0" fontId="64" fillId="0" borderId="62" xfId="46" applyFont="1" applyBorder="1" applyAlignment="1" applyProtection="1">
      <alignment horizontal="center" vertical="center"/>
    </xf>
    <xf numFmtId="0" fontId="64" fillId="0" borderId="64" xfId="46" applyFont="1" applyBorder="1" applyAlignment="1" applyProtection="1">
      <alignment horizontal="center" vertical="center"/>
    </xf>
    <xf numFmtId="0" fontId="64" fillId="0" borderId="62" xfId="46" applyFont="1" applyBorder="1" applyAlignment="1" applyProtection="1">
      <alignment horizontal="left" vertical="center" indent="1"/>
    </xf>
    <xf numFmtId="0" fontId="64" fillId="0" borderId="63" xfId="46" applyFont="1" applyBorder="1" applyAlignment="1" applyProtection="1">
      <alignment horizontal="left" vertical="center" indent="1"/>
    </xf>
    <xf numFmtId="0" fontId="63" fillId="0" borderId="0" xfId="46" applyFont="1" applyAlignment="1" applyProtection="1">
      <alignment horizontal="left" vertical="center" indent="2"/>
    </xf>
    <xf numFmtId="0" fontId="59" fillId="0" borderId="0" xfId="46" applyFont="1" applyBorder="1" applyAlignment="1" applyProtection="1">
      <alignment horizontal="right" vertical="center"/>
    </xf>
    <xf numFmtId="0" fontId="54" fillId="3" borderId="59" xfId="46" applyFont="1" applyFill="1" applyBorder="1" applyAlignment="1" applyProtection="1">
      <alignment horizontal="center" vertical="center"/>
    </xf>
    <xf numFmtId="0" fontId="54" fillId="3" borderId="27" xfId="46" applyFont="1" applyFill="1" applyBorder="1" applyAlignment="1" applyProtection="1">
      <alignment horizontal="center" vertical="center"/>
    </xf>
    <xf numFmtId="0" fontId="27" fillId="0" borderId="63" xfId="46" applyFont="1" applyBorder="1" applyAlignment="1" applyProtection="1">
      <alignment horizontal="center" vertical="center"/>
      <protection hidden="1"/>
    </xf>
    <xf numFmtId="0" fontId="88" fillId="17" borderId="0" xfId="46" applyFont="1" applyFill="1" applyAlignment="1" applyProtection="1">
      <alignment horizontal="center" vertical="center"/>
    </xf>
    <xf numFmtId="0" fontId="54" fillId="0" borderId="0" xfId="46" applyFont="1" applyAlignment="1" applyProtection="1">
      <alignment horizontal="right" vertical="center"/>
    </xf>
    <xf numFmtId="0" fontId="61" fillId="0" borderId="56" xfId="46" applyFont="1" applyBorder="1" applyAlignment="1" applyProtection="1">
      <alignment horizontal="center" vertical="top"/>
    </xf>
    <xf numFmtId="0" fontId="71" fillId="0" borderId="71" xfId="45" applyFont="1" applyBorder="1" applyAlignment="1" applyProtection="1">
      <alignment horizontal="center" vertical="center" shrinkToFit="1"/>
      <protection hidden="1"/>
    </xf>
    <xf numFmtId="0" fontId="71" fillId="0" borderId="73" xfId="45" applyFont="1" applyBorder="1" applyAlignment="1" applyProtection="1">
      <alignment horizontal="center" vertical="center" shrinkToFit="1"/>
      <protection hidden="1"/>
    </xf>
    <xf numFmtId="0" fontId="71" fillId="0" borderId="74" xfId="45" applyFont="1" applyBorder="1" applyAlignment="1" applyProtection="1">
      <alignment horizontal="center" vertical="center" shrinkToFit="1"/>
      <protection hidden="1"/>
    </xf>
    <xf numFmtId="0" fontId="71" fillId="0" borderId="75" xfId="45" applyFont="1" applyBorder="1" applyAlignment="1" applyProtection="1">
      <alignment horizontal="center" vertical="center" shrinkToFit="1"/>
      <protection hidden="1"/>
    </xf>
    <xf numFmtId="0" fontId="71" fillId="0" borderId="71" xfId="45" applyFont="1" applyBorder="1" applyAlignment="1" applyProtection="1">
      <alignment horizontal="center" vertical="center"/>
      <protection hidden="1"/>
    </xf>
    <xf numFmtId="0" fontId="71" fillId="0" borderId="72" xfId="45" applyFont="1" applyBorder="1" applyAlignment="1" applyProtection="1">
      <alignment horizontal="center" vertical="center"/>
      <protection hidden="1"/>
    </xf>
    <xf numFmtId="0" fontId="71" fillId="0" borderId="73" xfId="45" applyFont="1" applyBorder="1" applyAlignment="1" applyProtection="1">
      <alignment horizontal="center" vertical="center"/>
      <protection hidden="1"/>
    </xf>
    <xf numFmtId="0" fontId="71" fillId="0" borderId="74" xfId="45" applyFont="1" applyBorder="1" applyAlignment="1" applyProtection="1">
      <alignment horizontal="center" vertical="center"/>
      <protection hidden="1"/>
    </xf>
    <xf numFmtId="0" fontId="71" fillId="0" borderId="30" xfId="45" applyFont="1" applyBorder="1" applyAlignment="1" applyProtection="1">
      <alignment horizontal="center" vertical="center"/>
      <protection hidden="1"/>
    </xf>
    <xf numFmtId="0" fontId="71" fillId="0" borderId="75" xfId="45" applyFont="1" applyBorder="1" applyAlignment="1" applyProtection="1">
      <alignment horizontal="center" vertical="center"/>
      <protection hidden="1"/>
    </xf>
    <xf numFmtId="0" fontId="71" fillId="0" borderId="60" xfId="45" applyFont="1" applyBorder="1" applyProtection="1">
      <alignment vertical="center"/>
    </xf>
    <xf numFmtId="0" fontId="71" fillId="0" borderId="61" xfId="45" applyFont="1" applyBorder="1" applyProtection="1">
      <alignment vertical="center"/>
    </xf>
    <xf numFmtId="0" fontId="71" fillId="0" borderId="32" xfId="45" applyFont="1" applyBorder="1" applyAlignment="1" applyProtection="1">
      <alignment horizontal="center" vertical="center"/>
    </xf>
    <xf numFmtId="0" fontId="71" fillId="0" borderId="10" xfId="45" applyFont="1" applyBorder="1" applyAlignment="1" applyProtection="1">
      <alignment horizontal="center" vertical="center"/>
    </xf>
    <xf numFmtId="0" fontId="31" fillId="0" borderId="0" xfId="45" applyFont="1" applyProtection="1">
      <alignment vertical="center"/>
    </xf>
    <xf numFmtId="0" fontId="32" fillId="0" borderId="0" xfId="45" applyFont="1" applyAlignment="1" applyProtection="1">
      <alignment horizontal="center" vertical="center"/>
    </xf>
    <xf numFmtId="0" fontId="71" fillId="0" borderId="11" xfId="45" applyFont="1" applyBorder="1" applyAlignment="1" applyProtection="1">
      <alignment horizontal="center" vertical="center"/>
    </xf>
    <xf numFmtId="0" fontId="70" fillId="0" borderId="11" xfId="45" applyFont="1" applyBorder="1" applyAlignment="1" applyProtection="1">
      <alignment horizontal="center" vertical="center"/>
    </xf>
    <xf numFmtId="0" fontId="70" fillId="0" borderId="10" xfId="45" applyFont="1" applyBorder="1" applyAlignment="1" applyProtection="1">
      <alignment horizontal="center" vertical="center"/>
    </xf>
    <xf numFmtId="0" fontId="71" fillId="0" borderId="20" xfId="45" applyFont="1" applyBorder="1" applyAlignment="1" applyProtection="1">
      <alignment horizontal="center" vertical="center"/>
    </xf>
    <xf numFmtId="0" fontId="71" fillId="0" borderId="19" xfId="45" applyFont="1" applyBorder="1" applyAlignment="1" applyProtection="1">
      <alignment horizontal="center" vertical="center"/>
    </xf>
    <xf numFmtId="0" fontId="27" fillId="0" borderId="11" xfId="45" applyFont="1" applyBorder="1" applyAlignment="1" applyProtection="1">
      <alignment horizontal="center" vertical="center"/>
    </xf>
    <xf numFmtId="0" fontId="27" fillId="0" borderId="20" xfId="45" applyFont="1" applyBorder="1" applyAlignment="1" applyProtection="1">
      <alignment horizontal="center" vertical="center"/>
    </xf>
    <xf numFmtId="0" fontId="27" fillId="0" borderId="19" xfId="45" applyFont="1" applyBorder="1" applyAlignment="1" applyProtection="1">
      <alignment horizontal="center" vertical="center"/>
    </xf>
    <xf numFmtId="0" fontId="71" fillId="0" borderId="32" xfId="45" applyFont="1" applyBorder="1" applyAlignment="1" applyProtection="1">
      <alignment vertical="center" textRotation="255"/>
    </xf>
    <xf numFmtId="0" fontId="71" fillId="0" borderId="10" xfId="45" applyFont="1" applyBorder="1" applyAlignment="1" applyProtection="1">
      <alignment vertical="center" textRotation="255"/>
    </xf>
    <xf numFmtId="0" fontId="31" fillId="0" borderId="60" xfId="45" applyFont="1" applyBorder="1" applyProtection="1">
      <alignment vertical="center"/>
    </xf>
    <xf numFmtId="0" fontId="31" fillId="0" borderId="61" xfId="45" applyFont="1" applyBorder="1" applyProtection="1">
      <alignment vertical="center"/>
    </xf>
    <xf numFmtId="0" fontId="31" fillId="0" borderId="11" xfId="45" applyFont="1" applyBorder="1" applyAlignment="1" applyProtection="1">
      <alignment horizontal="center" vertical="center"/>
    </xf>
    <xf numFmtId="180" fontId="81" fillId="0" borderId="30" xfId="45" applyNumberFormat="1" applyFont="1" applyBorder="1" applyAlignment="1" applyProtection="1">
      <alignment horizontal="center" vertical="center"/>
    </xf>
    <xf numFmtId="181" fontId="86" fillId="0" borderId="0" xfId="45" applyNumberFormat="1" applyFont="1" applyBorder="1" applyAlignment="1" applyProtection="1">
      <alignment horizontal="center" vertical="center"/>
      <protection locked="0"/>
    </xf>
    <xf numFmtId="0" fontId="55" fillId="0" borderId="15" xfId="45" applyFont="1" applyBorder="1" applyAlignment="1" applyProtection="1">
      <alignment horizontal="distributed" vertical="center"/>
    </xf>
    <xf numFmtId="0" fontId="55" fillId="0" borderId="68" xfId="45" applyFont="1" applyBorder="1" applyAlignment="1" applyProtection="1">
      <alignment horizontal="distributed" vertical="center"/>
    </xf>
    <xf numFmtId="0" fontId="55" fillId="0" borderId="70" xfId="45" applyFont="1" applyBorder="1" applyAlignment="1" applyProtection="1">
      <alignment horizontal="distributed" vertical="center"/>
    </xf>
    <xf numFmtId="0" fontId="55" fillId="0" borderId="24" xfId="45" applyFont="1" applyBorder="1" applyAlignment="1" applyProtection="1">
      <alignment horizontal="distributed" vertical="center"/>
    </xf>
    <xf numFmtId="0" fontId="33" fillId="0" borderId="0" xfId="45" applyFont="1" applyAlignment="1" applyProtection="1">
      <alignment horizontal="center" vertical="center"/>
    </xf>
    <xf numFmtId="0" fontId="57" fillId="0" borderId="0" xfId="45" applyFont="1" applyAlignment="1" applyProtection="1">
      <alignment horizontal="center" vertical="center"/>
    </xf>
    <xf numFmtId="176" fontId="33" fillId="0" borderId="53" xfId="35" applyNumberFormat="1" applyFont="1" applyBorder="1" applyAlignment="1" applyProtection="1">
      <alignment horizontal="center" vertical="top" wrapText="1"/>
    </xf>
    <xf numFmtId="176" fontId="56" fillId="0" borderId="49" xfId="35" applyNumberFormat="1" applyFont="1" applyBorder="1" applyAlignment="1" applyProtection="1">
      <alignment horizontal="center" vertical="top"/>
    </xf>
    <xf numFmtId="0" fontId="32" fillId="0" borderId="68" xfId="45" applyFont="1" applyBorder="1" applyAlignment="1" applyProtection="1">
      <alignment horizontal="center" vertical="center" shrinkToFit="1"/>
    </xf>
    <xf numFmtId="0" fontId="32" fillId="0" borderId="24" xfId="45" applyNumberFormat="1" applyFont="1" applyFill="1" applyBorder="1" applyAlignment="1" applyProtection="1">
      <alignment horizontal="center" vertical="center"/>
    </xf>
    <xf numFmtId="0" fontId="31" fillId="0" borderId="77" xfId="45" applyFont="1" applyBorder="1" applyAlignment="1" applyProtection="1">
      <alignment horizontal="center" vertical="center"/>
    </xf>
    <xf numFmtId="0" fontId="81" fillId="0" borderId="0" xfId="45" applyFont="1" applyBorder="1" applyAlignment="1" applyProtection="1">
      <alignment horizontal="center" vertical="center"/>
    </xf>
    <xf numFmtId="0" fontId="81" fillId="0" borderId="0" xfId="45" applyNumberFormat="1" applyFont="1" applyBorder="1" applyAlignment="1" applyProtection="1">
      <alignment horizontal="center" vertical="center"/>
    </xf>
    <xf numFmtId="0" fontId="86" fillId="0" borderId="0" xfId="45" applyFont="1" applyBorder="1" applyAlignment="1" applyProtection="1">
      <alignment horizontal="right" vertical="center"/>
      <protection locked="0"/>
    </xf>
    <xf numFmtId="181" fontId="86" fillId="0" borderId="0" xfId="45" applyNumberFormat="1" applyFont="1" applyBorder="1" applyAlignment="1" applyProtection="1">
      <alignment horizontal="center" vertical="center"/>
    </xf>
    <xf numFmtId="0" fontId="27" fillId="0" borderId="0" xfId="46" applyFont="1" applyAlignment="1" applyProtection="1">
      <alignment horizontal="center" vertical="center" shrinkToFit="1"/>
    </xf>
    <xf numFmtId="0" fontId="27" fillId="0" borderId="0" xfId="46" applyFont="1" applyAlignment="1" applyProtection="1">
      <alignment horizontal="center" vertical="center"/>
    </xf>
    <xf numFmtId="0" fontId="73" fillId="0" borderId="30" xfId="46" applyFont="1" applyBorder="1" applyAlignment="1" applyProtection="1">
      <alignment horizontal="left" indent="1"/>
      <protection hidden="1"/>
    </xf>
    <xf numFmtId="0" fontId="27" fillId="0" borderId="65" xfId="46" applyFont="1" applyFill="1" applyBorder="1" applyAlignment="1" applyProtection="1">
      <alignment horizontal="center" vertical="center"/>
      <protection hidden="1"/>
    </xf>
    <xf numFmtId="0" fontId="27" fillId="0" borderId="66" xfId="46" applyFont="1" applyFill="1" applyBorder="1" applyAlignment="1" applyProtection="1">
      <alignment horizontal="center" vertical="center"/>
      <protection hidden="1"/>
    </xf>
    <xf numFmtId="0" fontId="27" fillId="0" borderId="67" xfId="46" applyFont="1" applyFill="1" applyBorder="1" applyAlignment="1" applyProtection="1">
      <alignment horizontal="center" vertical="center"/>
      <protection hidden="1"/>
    </xf>
    <xf numFmtId="0" fontId="23" fillId="0" borderId="55" xfId="46" applyFont="1" applyBorder="1" applyAlignment="1" applyProtection="1">
      <alignment horizontal="center" vertical="center"/>
      <protection hidden="1"/>
    </xf>
    <xf numFmtId="0" fontId="23" fillId="0" borderId="59" xfId="46" applyFont="1" applyBorder="1" applyAlignment="1" applyProtection="1">
      <alignment horizontal="center" vertical="center"/>
      <protection hidden="1"/>
    </xf>
    <xf numFmtId="0" fontId="97" fillId="0" borderId="0" xfId="46" applyFont="1">
      <alignment vertical="center"/>
    </xf>
    <xf numFmtId="0" fontId="98" fillId="0" borderId="0" xfId="46" applyFont="1" applyAlignment="1">
      <alignment horizontal="left" vertical="center"/>
    </xf>
    <xf numFmtId="0" fontId="63" fillId="0" borderId="0" xfId="46" applyFont="1" applyAlignment="1" applyProtection="1">
      <alignment horizontal="center" vertical="center"/>
      <protection hidden="1"/>
    </xf>
    <xf numFmtId="0" fontId="76" fillId="0" borderId="10" xfId="46" applyFont="1" applyBorder="1" applyAlignment="1" applyProtection="1">
      <alignment vertical="center" shrinkToFit="1"/>
      <protection hidden="1"/>
    </xf>
    <xf numFmtId="0" fontId="91" fillId="0" borderId="11" xfId="0" applyFont="1" applyBorder="1" applyAlignment="1">
      <alignment horizontal="center" vertical="center"/>
    </xf>
    <xf numFmtId="0" fontId="91" fillId="0" borderId="20" xfId="0" applyFont="1" applyBorder="1" applyAlignment="1">
      <alignment horizontal="center" vertical="center"/>
    </xf>
    <xf numFmtId="0" fontId="91" fillId="0" borderId="19" xfId="0" applyFont="1" applyBorder="1" applyAlignment="1">
      <alignment horizontal="center" vertical="center"/>
    </xf>
    <xf numFmtId="0" fontId="99" fillId="0" borderId="0" xfId="0" applyFont="1" applyAlignment="1">
      <alignment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8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通貨" xfId="43" builtinId="7"/>
    <cellStyle name="入力" xfId="44" builtinId="20" customBuiltin="1"/>
    <cellStyle name="標準" xfId="0" builtinId="0"/>
    <cellStyle name="標準 2" xfId="45" xr:uid="{00000000-0005-0000-0000-00002D000000}"/>
    <cellStyle name="標準 3" xfId="46" xr:uid="{00000000-0005-0000-0000-00002E000000}"/>
    <cellStyle name="良い" xfId="47" builtinId="26" customBuiltin="1"/>
  </cellStyles>
  <dxfs count="23"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strike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strike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266700</xdr:colOff>
      <xdr:row>0</xdr:row>
      <xdr:rowOff>38100</xdr:rowOff>
    </xdr:from>
    <xdr:to>
      <xdr:col>28</xdr:col>
      <xdr:colOff>209550</xdr:colOff>
      <xdr:row>3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524875" y="38100"/>
          <a:ext cx="771525" cy="733425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solidFill>
                <a:schemeClr val="bg1"/>
              </a:solidFill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男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266700</xdr:colOff>
      <xdr:row>0</xdr:row>
      <xdr:rowOff>28575</xdr:rowOff>
    </xdr:from>
    <xdr:to>
      <xdr:col>28</xdr:col>
      <xdr:colOff>209550</xdr:colOff>
      <xdr:row>3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210550" y="28575"/>
          <a:ext cx="771525" cy="733425"/>
        </a:xfrm>
        <a:prstGeom prst="rect">
          <a:avLst/>
        </a:prstGeom>
        <a:solidFill>
          <a:srgbClr val="FF0000"/>
        </a:solidFill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solidFill>
                <a:schemeClr val="bg1"/>
              </a:solidFill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497431</xdr:colOff>
      <xdr:row>42</xdr:row>
      <xdr:rowOff>26120</xdr:rowOff>
    </xdr:from>
    <xdr:to>
      <xdr:col>8</xdr:col>
      <xdr:colOff>259306</xdr:colOff>
      <xdr:row>44</xdr:row>
      <xdr:rowOff>149923</xdr:rowOff>
    </xdr:to>
    <xdr:grpSp>
      <xdr:nvGrpSpPr>
        <xdr:cNvPr id="2" name="グループ化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5317081" y="9436820"/>
          <a:ext cx="419100" cy="485753"/>
          <a:chOff x="8262768" y="14039306"/>
          <a:chExt cx="421486" cy="498536"/>
        </a:xfrm>
        <a:noFill/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 txBox="1"/>
        </xdr:nvSpPr>
        <xdr:spPr>
          <a:xfrm>
            <a:off x="8262768" y="14039306"/>
            <a:ext cx="421486" cy="498536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rtlCol="0" anchor="ctr" anchorCtr="0">
            <a:spAutoFit/>
          </a:bodyPr>
          <a:lstStyle/>
          <a:p>
            <a:pPr algn="ctr"/>
            <a:r>
              <a:rPr kumimoji="1" lang="ja-JP" altLang="en-US" sz="1400">
                <a:solidFill>
                  <a:srgbClr val="FF0000"/>
                </a:solidFill>
                <a:latin typeface="HGP明朝E" panose="02020900000000000000" pitchFamily="18" charset="-128"/>
                <a:ea typeface="HGP明朝E" panose="02020900000000000000" pitchFamily="18" charset="-128"/>
              </a:rPr>
              <a:t>髙澤</a:t>
            </a:r>
          </a:p>
        </xdr:txBody>
      </xdr:sp>
      <xdr:sp macro="" textlink="">
        <xdr:nvSpPr>
          <xdr:cNvPr id="4" name="楕円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8291512" y="14106408"/>
            <a:ext cx="364011" cy="364315"/>
          </a:xfrm>
          <a:prstGeom prst="ellipse">
            <a:avLst/>
          </a:prstGeom>
          <a:grpFill/>
          <a:ln w="12700">
            <a:solidFill>
              <a:srgbClr val="FF0000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10hsrikusen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V72"/>
  <sheetViews>
    <sheetView showGridLines="0" tabSelected="1" view="pageBreakPreview" zoomScaleNormal="80" zoomScaleSheetLayoutView="100" workbookViewId="0">
      <selection activeCell="B23" sqref="B23"/>
    </sheetView>
  </sheetViews>
  <sheetFormatPr defaultColWidth="6.125" defaultRowHeight="12" x14ac:dyDescent="0.15"/>
  <cols>
    <col min="1" max="1" width="1" style="4" customWidth="1"/>
    <col min="2" max="3" width="7.875" style="4" customWidth="1"/>
    <col min="4" max="4" width="13.625" style="4" customWidth="1"/>
    <col min="5" max="5" width="11.625" style="4" customWidth="1"/>
    <col min="6" max="6" width="10.625" style="4" customWidth="1"/>
    <col min="7" max="7" width="5.125" style="4" customWidth="1"/>
    <col min="8" max="8" width="10.625" style="4" customWidth="1"/>
    <col min="9" max="9" width="8" style="4" customWidth="1"/>
    <col min="10" max="10" width="10.625" style="4" customWidth="1"/>
    <col min="11" max="11" width="8" style="4" customWidth="1"/>
    <col min="12" max="12" width="10.625" style="4" customWidth="1"/>
    <col min="13" max="14" width="6.875" style="4" customWidth="1"/>
    <col min="15" max="16384" width="6.125" style="4"/>
  </cols>
  <sheetData>
    <row r="1" spans="2:17" ht="27" customHeight="1" x14ac:dyDescent="0.15">
      <c r="B1" s="300" t="s">
        <v>0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51"/>
      <c r="Q1" s="51"/>
    </row>
    <row r="2" spans="2:17" ht="12" customHeight="1" x14ac:dyDescent="0.15"/>
    <row r="3" spans="2:17" ht="7.5" customHeight="1" x14ac:dyDescent="0.15">
      <c r="B3" s="303" t="s">
        <v>1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5"/>
      <c r="P3" s="52"/>
      <c r="Q3" s="52"/>
    </row>
    <row r="4" spans="2:17" ht="18.75" customHeight="1" x14ac:dyDescent="0.15">
      <c r="B4" s="306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8"/>
      <c r="P4" s="52"/>
      <c r="Q4" s="52"/>
    </row>
    <row r="5" spans="2:17" ht="18.75" customHeight="1" x14ac:dyDescent="0.15">
      <c r="B5" s="306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8"/>
      <c r="P5" s="52"/>
      <c r="Q5" s="52"/>
    </row>
    <row r="6" spans="2:17" ht="8.25" customHeight="1" x14ac:dyDescent="0.15">
      <c r="B6" s="309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1"/>
      <c r="P6" s="52"/>
      <c r="Q6" s="52"/>
    </row>
    <row r="7" spans="2:17" x14ac:dyDescent="0.15"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2:17" ht="18" customHeight="1" x14ac:dyDescent="0.15">
      <c r="B8" s="301" t="s">
        <v>2</v>
      </c>
      <c r="C8" s="301"/>
      <c r="D8" s="301"/>
      <c r="E8" s="301"/>
      <c r="F8" s="301"/>
      <c r="G8" s="301"/>
      <c r="H8" s="301"/>
      <c r="I8" s="301"/>
      <c r="J8" s="301"/>
      <c r="K8" s="301"/>
    </row>
    <row r="9" spans="2:17" x14ac:dyDescent="0.15"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2:17" ht="17.25" customHeight="1" x14ac:dyDescent="0.15">
      <c r="B10" s="302" t="s">
        <v>3</v>
      </c>
      <c r="C10" s="302"/>
      <c r="D10" s="33"/>
      <c r="E10" s="33"/>
      <c r="F10" s="33"/>
      <c r="G10" s="33"/>
      <c r="H10" s="33"/>
      <c r="I10" s="33"/>
      <c r="J10" s="33"/>
      <c r="K10" s="33"/>
    </row>
    <row r="11" spans="2:17" ht="15.75" customHeight="1" x14ac:dyDescent="0.15">
      <c r="B11" s="3" t="s">
        <v>4</v>
      </c>
      <c r="C11" s="35"/>
      <c r="D11" s="35"/>
      <c r="E11" s="35"/>
      <c r="F11" s="35"/>
      <c r="G11" s="35"/>
    </row>
    <row r="12" spans="2:17" ht="15.75" customHeight="1" x14ac:dyDescent="0.15">
      <c r="B12" s="3" t="s">
        <v>182</v>
      </c>
      <c r="C12" s="35"/>
      <c r="D12" s="35"/>
      <c r="E12" s="35"/>
      <c r="F12" s="35"/>
      <c r="G12" s="35"/>
    </row>
    <row r="13" spans="2:17" ht="15.75" customHeight="1" x14ac:dyDescent="0.15">
      <c r="B13" s="3" t="s">
        <v>181</v>
      </c>
      <c r="C13" s="35"/>
      <c r="D13" s="35"/>
      <c r="E13" s="35"/>
      <c r="F13" s="35"/>
      <c r="G13" s="35"/>
    </row>
    <row r="14" spans="2:17" ht="15.75" customHeight="1" x14ac:dyDescent="0.15">
      <c r="B14" s="3" t="s">
        <v>5</v>
      </c>
      <c r="C14" s="35"/>
      <c r="D14" s="35"/>
      <c r="E14" s="35"/>
      <c r="F14" s="35"/>
      <c r="G14" s="35"/>
    </row>
    <row r="15" spans="2:17" ht="15.75" customHeight="1" x14ac:dyDescent="0.15">
      <c r="B15" s="66" t="s">
        <v>116</v>
      </c>
      <c r="C15" s="35"/>
      <c r="D15" s="35"/>
      <c r="E15" s="35"/>
      <c r="F15" s="35"/>
      <c r="G15" s="35"/>
    </row>
    <row r="16" spans="2:17" x14ac:dyDescent="0.15">
      <c r="B16" s="36"/>
      <c r="C16" s="35"/>
      <c r="D16" s="35"/>
      <c r="E16" s="35"/>
      <c r="F16" s="35"/>
      <c r="G16" s="35"/>
    </row>
    <row r="17" spans="2:256" x14ac:dyDescent="0.15">
      <c r="B17" s="36"/>
      <c r="C17" s="35"/>
      <c r="D17" s="35"/>
      <c r="E17" s="35"/>
      <c r="F17" s="35"/>
      <c r="G17" s="35"/>
    </row>
    <row r="18" spans="2:256" x14ac:dyDescent="0.15">
      <c r="B18" s="37" t="s">
        <v>6</v>
      </c>
      <c r="C18" s="35"/>
      <c r="D18" s="35"/>
      <c r="E18" s="35"/>
      <c r="F18" s="35"/>
      <c r="G18" s="35"/>
    </row>
    <row r="20" spans="2:256" ht="15.95" customHeight="1" x14ac:dyDescent="0.15">
      <c r="B20" s="38" t="s">
        <v>7</v>
      </c>
      <c r="C20" s="38" t="s">
        <v>8</v>
      </c>
      <c r="D20" s="38" t="s">
        <v>9</v>
      </c>
      <c r="E20" s="39" t="s">
        <v>10</v>
      </c>
      <c r="F20" s="40" t="s">
        <v>11</v>
      </c>
      <c r="G20" s="41" t="s">
        <v>12</v>
      </c>
      <c r="H20" s="42" t="s">
        <v>13</v>
      </c>
      <c r="I20" s="53" t="s">
        <v>151</v>
      </c>
      <c r="J20" s="54" t="s">
        <v>14</v>
      </c>
      <c r="K20" s="55" t="s">
        <v>151</v>
      </c>
      <c r="L20" s="56" t="s">
        <v>15</v>
      </c>
      <c r="M20" s="57" t="s">
        <v>151</v>
      </c>
      <c r="N20" s="58" t="s">
        <v>16</v>
      </c>
      <c r="O20" s="59" t="s">
        <v>17</v>
      </c>
    </row>
    <row r="21" spans="2:256" ht="15.95" customHeight="1" x14ac:dyDescent="0.15">
      <c r="B21" s="43" t="s">
        <v>18</v>
      </c>
      <c r="C21" s="44">
        <v>420</v>
      </c>
      <c r="D21" s="44" t="s">
        <v>19</v>
      </c>
      <c r="E21" s="44" t="s">
        <v>20</v>
      </c>
      <c r="F21" s="44" t="s">
        <v>21</v>
      </c>
      <c r="G21" s="45">
        <v>3</v>
      </c>
      <c r="H21" s="46" t="s">
        <v>22</v>
      </c>
      <c r="I21" s="60" t="s">
        <v>23</v>
      </c>
      <c r="J21" s="46" t="s">
        <v>24</v>
      </c>
      <c r="K21" s="60" t="s">
        <v>25</v>
      </c>
      <c r="L21" s="46" t="s">
        <v>26</v>
      </c>
      <c r="M21" s="60" t="s">
        <v>27</v>
      </c>
      <c r="N21" s="61"/>
      <c r="O21" s="62" t="s">
        <v>28</v>
      </c>
    </row>
    <row r="22" spans="2:256" ht="15.95" customHeight="1" x14ac:dyDescent="0.15">
      <c r="B22" s="67"/>
      <c r="C22" s="68"/>
      <c r="D22" s="68"/>
      <c r="E22" s="68"/>
      <c r="F22" s="68"/>
      <c r="G22" s="67"/>
      <c r="H22" s="68"/>
      <c r="I22" s="69"/>
      <c r="J22" s="68"/>
      <c r="K22" s="69"/>
      <c r="L22" s="68"/>
      <c r="M22" s="69"/>
      <c r="N22" s="70"/>
      <c r="O22" s="70"/>
    </row>
    <row r="24" spans="2:256" ht="6.75" customHeight="1" x14ac:dyDescent="0.15"/>
    <row r="25" spans="2:256" x14ac:dyDescent="0.15">
      <c r="B25" s="47" t="s">
        <v>29</v>
      </c>
    </row>
    <row r="27" spans="2:256" x14ac:dyDescent="0.15">
      <c r="B27" s="48" t="s">
        <v>30</v>
      </c>
      <c r="H27" s="49"/>
      <c r="I27" s="49"/>
      <c r="J27" s="49"/>
      <c r="K27" s="49"/>
    </row>
    <row r="28" spans="2:256" ht="9" customHeight="1" x14ac:dyDescent="0.15">
      <c r="H28" s="35"/>
      <c r="I28" s="35"/>
      <c r="J28" s="35"/>
      <c r="K28" s="35"/>
    </row>
    <row r="29" spans="2:256" ht="18.75" x14ac:dyDescent="0.3">
      <c r="B29" s="205" t="s">
        <v>194</v>
      </c>
      <c r="H29" s="35"/>
      <c r="I29" s="35"/>
      <c r="J29" s="35"/>
      <c r="K29" s="35"/>
    </row>
    <row r="30" spans="2:256" ht="18.75" x14ac:dyDescent="0.3">
      <c r="B30" s="205" t="s">
        <v>195</v>
      </c>
      <c r="H30" s="35"/>
      <c r="I30" s="35"/>
      <c r="J30" s="35"/>
      <c r="K30" s="35"/>
    </row>
    <row r="31" spans="2:256" x14ac:dyDescent="0.15">
      <c r="B31" s="35"/>
      <c r="C31" s="35"/>
      <c r="D31" s="35"/>
      <c r="E31" s="35"/>
      <c r="F31" s="35"/>
      <c r="G31" s="35"/>
      <c r="H31" s="35"/>
      <c r="I31" s="35"/>
      <c r="J31" s="35"/>
      <c r="K31" s="35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  <c r="IJ31" s="63"/>
      <c r="IK31" s="63"/>
      <c r="IL31" s="63"/>
      <c r="IM31" s="63"/>
      <c r="IN31" s="63"/>
      <c r="IO31" s="63"/>
      <c r="IP31" s="63"/>
      <c r="IQ31" s="63"/>
      <c r="IR31" s="63"/>
      <c r="IS31" s="63"/>
      <c r="IT31" s="63"/>
      <c r="IU31" s="63"/>
      <c r="IV31" s="63"/>
    </row>
    <row r="32" spans="2:256" x14ac:dyDescent="0.15">
      <c r="B32" s="48" t="s">
        <v>31</v>
      </c>
      <c r="H32" s="49"/>
      <c r="I32" s="49"/>
      <c r="J32" s="49"/>
      <c r="K32" s="49"/>
    </row>
    <row r="33" spans="2:11" ht="9" customHeight="1" x14ac:dyDescent="0.15">
      <c r="H33" s="35"/>
      <c r="I33" s="35"/>
      <c r="J33" s="35"/>
      <c r="K33" s="35"/>
    </row>
    <row r="34" spans="2:11" ht="15.75" customHeight="1" x14ac:dyDescent="0.15">
      <c r="B34" s="4" t="s">
        <v>160</v>
      </c>
      <c r="H34" s="35"/>
      <c r="I34" s="35"/>
      <c r="J34" s="35"/>
      <c r="K34" s="35"/>
    </row>
    <row r="35" spans="2:11" ht="6.95" customHeight="1" x14ac:dyDescent="0.15">
      <c r="H35" s="35"/>
      <c r="I35" s="35"/>
      <c r="J35" s="35"/>
      <c r="K35" s="35"/>
    </row>
    <row r="36" spans="2:11" x14ac:dyDescent="0.15">
      <c r="B36" s="35" t="s">
        <v>161</v>
      </c>
      <c r="H36" s="35"/>
      <c r="I36" s="35"/>
      <c r="J36" s="35"/>
      <c r="K36" s="35"/>
    </row>
    <row r="37" spans="2:11" ht="9" customHeight="1" x14ac:dyDescent="0.15">
      <c r="H37" s="35"/>
      <c r="I37" s="35"/>
      <c r="J37" s="35"/>
      <c r="K37" s="35"/>
    </row>
    <row r="38" spans="2:11" ht="16.5" customHeight="1" x14ac:dyDescent="0.15">
      <c r="B38" s="4" t="s">
        <v>32</v>
      </c>
    </row>
    <row r="39" spans="2:11" x14ac:dyDescent="0.15">
      <c r="C39" s="35"/>
      <c r="D39" s="35"/>
      <c r="E39" s="35"/>
      <c r="F39" s="35"/>
      <c r="G39" s="35"/>
      <c r="H39" s="35"/>
      <c r="I39" s="35"/>
      <c r="J39" s="35"/>
      <c r="K39" s="35"/>
    </row>
    <row r="40" spans="2:11" x14ac:dyDescent="0.15">
      <c r="B40" s="48" t="s">
        <v>33</v>
      </c>
      <c r="H40" s="35"/>
      <c r="I40" s="35"/>
      <c r="J40" s="35"/>
      <c r="K40" s="35"/>
    </row>
    <row r="41" spans="2:11" ht="9" customHeight="1" x14ac:dyDescent="0.15"/>
    <row r="42" spans="2:11" ht="16.5" customHeight="1" x14ac:dyDescent="0.15">
      <c r="B42" s="4" t="s">
        <v>34</v>
      </c>
    </row>
    <row r="44" spans="2:11" x14ac:dyDescent="0.15">
      <c r="B44" s="48" t="s">
        <v>35</v>
      </c>
    </row>
    <row r="45" spans="2:11" ht="9" customHeight="1" x14ac:dyDescent="0.15"/>
    <row r="46" spans="2:11" ht="16.5" customHeight="1" x14ac:dyDescent="0.15">
      <c r="B46" s="4" t="s">
        <v>36</v>
      </c>
    </row>
    <row r="48" spans="2:11" x14ac:dyDescent="0.15">
      <c r="B48" s="48" t="s">
        <v>37</v>
      </c>
    </row>
    <row r="49" spans="1:3" ht="9" customHeight="1" x14ac:dyDescent="0.15"/>
    <row r="50" spans="1:3" ht="16.5" customHeight="1" x14ac:dyDescent="0.15">
      <c r="B50" s="35" t="s">
        <v>38</v>
      </c>
    </row>
    <row r="51" spans="1:3" ht="16.5" customHeight="1" x14ac:dyDescent="0.15">
      <c r="B51" s="50" t="s">
        <v>39</v>
      </c>
    </row>
    <row r="53" spans="1:3" x14ac:dyDescent="0.15">
      <c r="B53" s="48" t="s">
        <v>128</v>
      </c>
    </row>
    <row r="54" spans="1:3" ht="9" customHeight="1" x14ac:dyDescent="0.15"/>
    <row r="55" spans="1:3" ht="16.5" customHeight="1" x14ac:dyDescent="0.15">
      <c r="B55" s="50" t="s">
        <v>149</v>
      </c>
    </row>
    <row r="56" spans="1:3" ht="16.5" customHeight="1" x14ac:dyDescent="0.15">
      <c r="B56" s="4" t="s">
        <v>150</v>
      </c>
      <c r="C56" s="3"/>
    </row>
    <row r="57" spans="1:3" ht="16.5" customHeight="1" x14ac:dyDescent="0.15">
      <c r="B57" s="35" t="s">
        <v>40</v>
      </c>
      <c r="C57" s="35"/>
    </row>
    <row r="58" spans="1:3" ht="16.5" customHeight="1" x14ac:dyDescent="0.15">
      <c r="B58" s="4" t="s">
        <v>126</v>
      </c>
    </row>
    <row r="59" spans="1:3" ht="16.5" customHeight="1" x14ac:dyDescent="0.15">
      <c r="C59" s="4" t="s">
        <v>127</v>
      </c>
    </row>
    <row r="60" spans="1:3" ht="16.5" customHeight="1" x14ac:dyDescent="0.15">
      <c r="C60" s="4" t="s">
        <v>41</v>
      </c>
    </row>
    <row r="61" spans="1:3" x14ac:dyDescent="0.15">
      <c r="B61" s="35"/>
      <c r="C61" s="35"/>
    </row>
    <row r="62" spans="1:3" x14ac:dyDescent="0.15">
      <c r="A62" s="48" t="s">
        <v>42</v>
      </c>
      <c r="C62" s="35"/>
    </row>
    <row r="63" spans="1:3" ht="9" customHeight="1" x14ac:dyDescent="0.15"/>
    <row r="64" spans="1:3" x14ac:dyDescent="0.15">
      <c r="B64" s="4" t="s">
        <v>190</v>
      </c>
    </row>
    <row r="65" spans="1:3" x14ac:dyDescent="0.15">
      <c r="B65" s="4" t="s">
        <v>189</v>
      </c>
    </row>
    <row r="68" spans="1:3" x14ac:dyDescent="0.15">
      <c r="A68" s="48" t="s">
        <v>43</v>
      </c>
      <c r="B68" s="47" t="s">
        <v>44</v>
      </c>
      <c r="C68" s="35"/>
    </row>
    <row r="69" spans="1:3" ht="9" customHeight="1" x14ac:dyDescent="0.15"/>
    <row r="70" spans="1:3" ht="15" customHeight="1" x14ac:dyDescent="0.15">
      <c r="B70" s="64" t="s">
        <v>196</v>
      </c>
    </row>
    <row r="71" spans="1:3" ht="15" customHeight="1" x14ac:dyDescent="0.15">
      <c r="B71" s="64" t="s">
        <v>197</v>
      </c>
    </row>
    <row r="72" spans="1:3" ht="15" customHeight="1" x14ac:dyDescent="0.15">
      <c r="B72" s="64" t="s">
        <v>45</v>
      </c>
    </row>
  </sheetData>
  <mergeCells count="4">
    <mergeCell ref="B1:O1"/>
    <mergeCell ref="B8:K8"/>
    <mergeCell ref="B10:C10"/>
    <mergeCell ref="B3:O6"/>
  </mergeCells>
  <phoneticPr fontId="51"/>
  <dataValidations count="1">
    <dataValidation imeMode="halfKatakana" allowBlank="1" showInputMessage="1" showErrorMessage="1" sqref="E21:E22" xr:uid="{00000000-0002-0000-0000-000000000000}"/>
  </dataValidations>
  <printOptions horizontalCentered="1"/>
  <pageMargins left="0.19652777777777777" right="0.19652777777777777" top="0.78680555555555554" bottom="0.35416666666666669" header="0.51180555555555551" footer="0.51180555555555551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H43"/>
  <sheetViews>
    <sheetView showGridLines="0" showZeros="0" workbookViewId="0">
      <pane ySplit="4" topLeftCell="A5" activePane="bottomLeft" state="frozenSplit"/>
      <selection pane="bottomLeft" activeCell="A3" sqref="A3"/>
    </sheetView>
  </sheetViews>
  <sheetFormatPr defaultColWidth="8.875" defaultRowHeight="13.5" x14ac:dyDescent="0.15"/>
  <cols>
    <col min="1" max="1" width="6" style="137" customWidth="1"/>
    <col min="2" max="2" width="18.125" style="137" customWidth="1"/>
    <col min="3" max="3" width="15.375" style="137" customWidth="1"/>
    <col min="4" max="4" width="6" style="137" customWidth="1"/>
    <col min="5" max="5" width="18.125" style="137" customWidth="1"/>
    <col min="6" max="6" width="15.375" style="137" customWidth="1"/>
    <col min="7" max="16384" width="8.875" style="137"/>
  </cols>
  <sheetData>
    <row r="1" spans="1:8" ht="24" customHeight="1" x14ac:dyDescent="0.15">
      <c r="A1" s="152" t="str">
        <f>IF(男入力!C1="",女入力!C1,男入力!C1)&amp;"大会参加者数"</f>
        <v>第78回十勝高等学校陸上競技選手権大会大会参加者数</v>
      </c>
      <c r="B1" s="152"/>
      <c r="C1" s="152"/>
      <c r="D1" s="152"/>
      <c r="E1" s="152"/>
      <c r="F1" s="153" t="s">
        <v>106</v>
      </c>
      <c r="G1" s="154"/>
      <c r="H1" s="154"/>
    </row>
    <row r="2" spans="1:8" ht="24" customHeight="1" x14ac:dyDescent="0.2">
      <c r="A2" s="154"/>
      <c r="B2" s="154"/>
      <c r="C2" s="155" t="s">
        <v>107</v>
      </c>
      <c r="D2" s="395">
        <f>申込必要事項!D3</f>
        <v>0</v>
      </c>
      <c r="E2" s="395"/>
      <c r="F2" s="395"/>
      <c r="G2" s="154"/>
      <c r="H2" s="154"/>
    </row>
    <row r="3" spans="1:8" ht="18" customHeight="1" x14ac:dyDescent="0.15">
      <c r="A3" s="154"/>
      <c r="B3" s="154"/>
      <c r="C3" s="154"/>
      <c r="D3" s="154"/>
      <c r="E3" s="154"/>
      <c r="F3" s="154"/>
      <c r="G3" s="154"/>
      <c r="H3" s="154"/>
    </row>
    <row r="4" spans="1:8" ht="17.25" customHeight="1" x14ac:dyDescent="0.15">
      <c r="A4" s="156" t="s">
        <v>108</v>
      </c>
      <c r="B4" s="157" t="s">
        <v>109</v>
      </c>
      <c r="C4" s="158" t="s">
        <v>110</v>
      </c>
      <c r="D4" s="156" t="s">
        <v>108</v>
      </c>
      <c r="E4" s="157" t="s">
        <v>109</v>
      </c>
      <c r="F4" s="159" t="s">
        <v>110</v>
      </c>
      <c r="G4" s="160"/>
      <c r="H4" s="154"/>
    </row>
    <row r="5" spans="1:8" ht="21.75" customHeight="1" x14ac:dyDescent="0.15">
      <c r="A5" s="396" t="s">
        <v>111</v>
      </c>
      <c r="B5" s="176" t="s">
        <v>62</v>
      </c>
      <c r="C5" s="161">
        <f>COUNTIF(男入力!$G$13:$K$52,B5)</f>
        <v>0</v>
      </c>
      <c r="D5" s="396" t="s">
        <v>112</v>
      </c>
      <c r="E5" s="177" t="s">
        <v>62</v>
      </c>
      <c r="F5" s="162">
        <f>COUNTIF(女入力!$G$13:$K$52,E5)</f>
        <v>0</v>
      </c>
      <c r="G5" s="163"/>
      <c r="H5" s="154"/>
    </row>
    <row r="6" spans="1:8" ht="21.75" customHeight="1" x14ac:dyDescent="0.15">
      <c r="A6" s="397"/>
      <c r="B6" s="178" t="s">
        <v>22</v>
      </c>
      <c r="C6" s="164">
        <f>COUNTIF(男入力!$G$13:$K$52,B6)</f>
        <v>0</v>
      </c>
      <c r="D6" s="397"/>
      <c r="E6" s="179" t="s">
        <v>22</v>
      </c>
      <c r="F6" s="165">
        <f>COUNTIF(女入力!$G$13:$K$52,E6)</f>
        <v>0</v>
      </c>
      <c r="G6" s="163"/>
      <c r="H6" s="154"/>
    </row>
    <row r="7" spans="1:8" ht="21.75" customHeight="1" x14ac:dyDescent="0.15">
      <c r="A7" s="397"/>
      <c r="B7" s="178" t="s">
        <v>63</v>
      </c>
      <c r="C7" s="164">
        <f>COUNTIF(男入力!$G$13:$K$52,B7)</f>
        <v>0</v>
      </c>
      <c r="D7" s="397"/>
      <c r="E7" s="179" t="s">
        <v>63</v>
      </c>
      <c r="F7" s="165">
        <f>COUNTIF(女入力!$G$13:$K$52,E7)</f>
        <v>0</v>
      </c>
      <c r="G7" s="163"/>
      <c r="H7" s="154"/>
    </row>
    <row r="8" spans="1:8" ht="21.75" customHeight="1" x14ac:dyDescent="0.15">
      <c r="A8" s="397"/>
      <c r="B8" s="178" t="s">
        <v>64</v>
      </c>
      <c r="C8" s="164">
        <f>COUNTIF(男入力!$G$13:$K$52,B8)</f>
        <v>0</v>
      </c>
      <c r="D8" s="397"/>
      <c r="E8" s="180" t="s">
        <v>64</v>
      </c>
      <c r="F8" s="165">
        <f>COUNTIF(女入力!$G$13:$K$52,E8)</f>
        <v>0</v>
      </c>
      <c r="G8" s="163"/>
      <c r="H8" s="154"/>
    </row>
    <row r="9" spans="1:8" ht="21.75" customHeight="1" x14ac:dyDescent="0.15">
      <c r="A9" s="397"/>
      <c r="B9" s="178" t="s">
        <v>65</v>
      </c>
      <c r="C9" s="164">
        <f>COUNTIF(男入力!$G$13:$K$52,B9)</f>
        <v>0</v>
      </c>
      <c r="D9" s="397"/>
      <c r="E9" s="180" t="s">
        <v>65</v>
      </c>
      <c r="F9" s="165">
        <f>COUNTIF(女入力!$G$13:$K$52,E9)</f>
        <v>0</v>
      </c>
      <c r="G9" s="163"/>
      <c r="H9" s="154"/>
    </row>
    <row r="10" spans="1:8" ht="21.75" customHeight="1" x14ac:dyDescent="0.15">
      <c r="A10" s="397"/>
      <c r="B10" s="178" t="s">
        <v>67</v>
      </c>
      <c r="C10" s="164">
        <f>COUNTIF(男入力!$G$13:$K$52,B10)</f>
        <v>0</v>
      </c>
      <c r="D10" s="397"/>
      <c r="E10" s="180" t="s">
        <v>66</v>
      </c>
      <c r="F10" s="165">
        <f>COUNTIF(女入力!$G$13:$K$52,E10)</f>
        <v>0</v>
      </c>
      <c r="G10" s="163"/>
      <c r="H10" s="154"/>
    </row>
    <row r="11" spans="1:8" ht="21.75" customHeight="1" x14ac:dyDescent="0.15">
      <c r="A11" s="397"/>
      <c r="B11" s="178" t="s">
        <v>69</v>
      </c>
      <c r="C11" s="164">
        <f>COUNTIF(男入力!$G$13:$K$52,B11)</f>
        <v>0</v>
      </c>
      <c r="D11" s="397"/>
      <c r="E11" s="180" t="s">
        <v>68</v>
      </c>
      <c r="F11" s="165">
        <f>COUNTIF(女入力!$G$13:$K$52,E11)</f>
        <v>0</v>
      </c>
      <c r="G11" s="163"/>
      <c r="H11" s="154"/>
    </row>
    <row r="12" spans="1:8" ht="21.75" customHeight="1" x14ac:dyDescent="0.15">
      <c r="A12" s="397"/>
      <c r="B12" s="178" t="s">
        <v>24</v>
      </c>
      <c r="C12" s="164">
        <f>COUNTIF(男入力!$G$13:$K$52,B12)</f>
        <v>0</v>
      </c>
      <c r="D12" s="397"/>
      <c r="E12" s="180" t="s">
        <v>24</v>
      </c>
      <c r="F12" s="165">
        <f>COUNTIF(女入力!$G$13:$K$52,E12)</f>
        <v>0</v>
      </c>
      <c r="G12" s="163"/>
      <c r="H12" s="154"/>
    </row>
    <row r="13" spans="1:8" ht="21.75" customHeight="1" x14ac:dyDescent="0.15">
      <c r="A13" s="397"/>
      <c r="B13" s="178" t="s">
        <v>70</v>
      </c>
      <c r="C13" s="164">
        <f>COUNTIF(男入力!$G$13:$K$52,B13)</f>
        <v>0</v>
      </c>
      <c r="D13" s="397"/>
      <c r="E13" s="178" t="s">
        <v>71</v>
      </c>
      <c r="F13" s="165">
        <f>COUNTIF(女入力!$G$13:$K$52,E13)</f>
        <v>0</v>
      </c>
      <c r="G13" s="163"/>
      <c r="H13" s="154"/>
    </row>
    <row r="14" spans="1:8" ht="21.75" customHeight="1" x14ac:dyDescent="0.15">
      <c r="A14" s="397"/>
      <c r="B14" s="178" t="s">
        <v>71</v>
      </c>
      <c r="C14" s="164">
        <f>COUNTIF(男入力!$G$13:$K$52,B14)</f>
        <v>0</v>
      </c>
      <c r="D14" s="397"/>
      <c r="E14" s="180" t="s">
        <v>74</v>
      </c>
      <c r="F14" s="165">
        <f>COUNTIF(女入力!$G$13:$K$52,E14)</f>
        <v>0</v>
      </c>
      <c r="G14" s="163"/>
      <c r="H14" s="154"/>
    </row>
    <row r="15" spans="1:8" ht="21.75" customHeight="1" x14ac:dyDescent="0.15">
      <c r="A15" s="397"/>
      <c r="B15" s="178" t="s">
        <v>74</v>
      </c>
      <c r="C15" s="164">
        <f>COUNTIF(男入力!$G$13:$K$52,B15)</f>
        <v>0</v>
      </c>
      <c r="D15" s="397"/>
      <c r="E15" s="180" t="s">
        <v>75</v>
      </c>
      <c r="F15" s="165">
        <f>COUNTIF(女入力!$G$13:$K$52,E15)</f>
        <v>0</v>
      </c>
      <c r="G15" s="163"/>
      <c r="H15" s="154"/>
    </row>
    <row r="16" spans="1:8" ht="21.75" customHeight="1" x14ac:dyDescent="0.15">
      <c r="A16" s="397"/>
      <c r="B16" s="178" t="s">
        <v>75</v>
      </c>
      <c r="C16" s="164">
        <f>COUNTIF(男入力!$G$13:$K$52,B16)</f>
        <v>0</v>
      </c>
      <c r="D16" s="397"/>
      <c r="E16" s="178" t="s">
        <v>76</v>
      </c>
      <c r="F16" s="165">
        <f>COUNTIF(女入力!$G$13:$K$52,E16)</f>
        <v>0</v>
      </c>
      <c r="G16" s="163"/>
      <c r="H16" s="154"/>
    </row>
    <row r="17" spans="1:8" ht="21.75" customHeight="1" x14ac:dyDescent="0.15">
      <c r="A17" s="397"/>
      <c r="B17" s="178" t="s">
        <v>76</v>
      </c>
      <c r="C17" s="164">
        <f>COUNTIF(男入力!$G$13:$K$52,B17)</f>
        <v>0</v>
      </c>
      <c r="D17" s="397"/>
      <c r="E17" s="180" t="s">
        <v>77</v>
      </c>
      <c r="F17" s="165">
        <f>COUNTIF(女入力!$G$13:$K$52,E17)</f>
        <v>0</v>
      </c>
      <c r="G17" s="163"/>
      <c r="H17" s="154"/>
    </row>
    <row r="18" spans="1:8" ht="21.75" customHeight="1" x14ac:dyDescent="0.15">
      <c r="A18" s="397"/>
      <c r="B18" s="178" t="s">
        <v>77</v>
      </c>
      <c r="C18" s="164">
        <f>COUNTIF(男入力!$G$13:$K$52,B18)</f>
        <v>0</v>
      </c>
      <c r="D18" s="397"/>
      <c r="E18" s="180" t="s">
        <v>78</v>
      </c>
      <c r="F18" s="165">
        <f>COUNTIF(女入力!$G$13:$K$52,E18)</f>
        <v>0</v>
      </c>
      <c r="G18" s="163"/>
      <c r="H18" s="154"/>
    </row>
    <row r="19" spans="1:8" ht="21.75" customHeight="1" x14ac:dyDescent="0.15">
      <c r="A19" s="397"/>
      <c r="B19" s="181" t="s">
        <v>78</v>
      </c>
      <c r="C19" s="164">
        <f>COUNTIF(男入力!$G$13:$K$52,B19)</f>
        <v>0</v>
      </c>
      <c r="D19" s="397"/>
      <c r="E19" s="180" t="s">
        <v>79</v>
      </c>
      <c r="F19" s="165">
        <f>COUNTIF(女入力!$G$13:$K$52,E19)</f>
        <v>0</v>
      </c>
      <c r="G19" s="163"/>
      <c r="H19" s="154"/>
    </row>
    <row r="20" spans="1:8" ht="21.75" customHeight="1" x14ac:dyDescent="0.15">
      <c r="A20" s="397"/>
      <c r="B20" s="181" t="s">
        <v>79</v>
      </c>
      <c r="C20" s="164">
        <f>COUNTIF(男入力!$G$13:$K$52,B20)</f>
        <v>0</v>
      </c>
      <c r="D20" s="397"/>
      <c r="E20" s="180" t="s">
        <v>26</v>
      </c>
      <c r="F20" s="165">
        <f>COUNTIF(女入力!$G$13:$K$52,E20)</f>
        <v>0</v>
      </c>
      <c r="G20" s="163"/>
      <c r="H20" s="154"/>
    </row>
    <row r="21" spans="1:8" ht="21.75" customHeight="1" x14ac:dyDescent="0.15">
      <c r="A21" s="397"/>
      <c r="B21" s="181" t="s">
        <v>26</v>
      </c>
      <c r="C21" s="164">
        <f>COUNTIF(男入力!$G$13:$K$52,B21)</f>
        <v>0</v>
      </c>
      <c r="D21" s="397"/>
      <c r="E21" s="180" t="s">
        <v>80</v>
      </c>
      <c r="F21" s="165">
        <f>COUNTIF(女入力!$G$13:$K$52,E21)</f>
        <v>0</v>
      </c>
      <c r="G21" s="163"/>
      <c r="H21" s="154"/>
    </row>
    <row r="22" spans="1:8" ht="21.75" customHeight="1" x14ac:dyDescent="0.15">
      <c r="A22" s="397"/>
      <c r="B22" s="181" t="s">
        <v>80</v>
      </c>
      <c r="C22" s="164">
        <f>COUNTIF(男入力!$G$13:$K$52,B22)</f>
        <v>0</v>
      </c>
      <c r="D22" s="397"/>
      <c r="E22" s="180" t="s">
        <v>81</v>
      </c>
      <c r="F22" s="165">
        <f>COUNTIF(女入力!$G$13:$K$52,E22)</f>
        <v>0</v>
      </c>
      <c r="G22" s="163"/>
      <c r="H22" s="154"/>
    </row>
    <row r="23" spans="1:8" ht="21.75" customHeight="1" x14ac:dyDescent="0.15">
      <c r="A23" s="397"/>
      <c r="B23" s="178" t="s">
        <v>82</v>
      </c>
      <c r="C23" s="164">
        <f>COUNTIF(男入力!$G$13:$K$52,B23)</f>
        <v>0</v>
      </c>
      <c r="D23" s="397"/>
      <c r="E23" s="180" t="s">
        <v>123</v>
      </c>
      <c r="F23" s="165">
        <f>COUNTIF(女入力!$G$13:$I$52,E23)</f>
        <v>0</v>
      </c>
      <c r="G23" s="154"/>
      <c r="H23" s="154"/>
    </row>
    <row r="24" spans="1:8" ht="21.75" customHeight="1" x14ac:dyDescent="0.15">
      <c r="A24" s="397"/>
      <c r="B24" s="178" t="s">
        <v>123</v>
      </c>
      <c r="C24" s="164">
        <f>COUNTIF(男入力!$G$13:$K$52,B24)</f>
        <v>0</v>
      </c>
      <c r="D24" s="397"/>
      <c r="E24" s="180" t="s">
        <v>124</v>
      </c>
      <c r="F24" s="165">
        <f>COUNTIF(女入力!$G$13:$I$52,E24)</f>
        <v>0</v>
      </c>
      <c r="G24" s="154"/>
      <c r="H24" s="154"/>
    </row>
    <row r="25" spans="1:8" ht="21.75" customHeight="1" x14ac:dyDescent="0.15">
      <c r="A25" s="398"/>
      <c r="B25" s="182" t="s">
        <v>123</v>
      </c>
      <c r="C25" s="166">
        <f>COUNTIF(男入力!$G$13:$I$52,B25)</f>
        <v>0</v>
      </c>
      <c r="D25" s="398"/>
      <c r="E25" s="183" t="s">
        <v>125</v>
      </c>
      <c r="F25" s="167">
        <f>COUNTIF(女入力!$G$13:$I$52,E25)</f>
        <v>0</v>
      </c>
      <c r="G25" s="154"/>
      <c r="H25" s="154"/>
    </row>
    <row r="26" spans="1:8" ht="21.75" customHeight="1" x14ac:dyDescent="0.15">
      <c r="A26" s="168"/>
      <c r="B26" s="169"/>
      <c r="C26" s="170"/>
      <c r="D26" s="168"/>
      <c r="E26" s="171"/>
      <c r="F26" s="163"/>
      <c r="G26" s="154"/>
      <c r="H26" s="154"/>
    </row>
    <row r="27" spans="1:8" ht="18.75" customHeight="1" x14ac:dyDescent="0.15">
      <c r="A27" s="399" t="s">
        <v>111</v>
      </c>
      <c r="B27" s="172" t="s">
        <v>72</v>
      </c>
      <c r="C27" s="173">
        <f>COUNT(リレー申込!$C$6:$C$11)</f>
        <v>0</v>
      </c>
      <c r="D27" s="399" t="s">
        <v>112</v>
      </c>
      <c r="E27" s="172" t="s">
        <v>72</v>
      </c>
      <c r="F27" s="174">
        <f>COUNT(リレー申込!$C$29:$C$34)</f>
        <v>0</v>
      </c>
      <c r="G27" s="154"/>
      <c r="H27" s="154"/>
    </row>
    <row r="28" spans="1:8" ht="18.75" customHeight="1" thickBot="1" x14ac:dyDescent="0.2">
      <c r="A28" s="400"/>
      <c r="B28" s="175" t="s">
        <v>73</v>
      </c>
      <c r="C28" s="166">
        <f>COUNT(リレー申込!$C$16:$C$21)</f>
        <v>0</v>
      </c>
      <c r="D28" s="400"/>
      <c r="E28" s="175" t="s">
        <v>73</v>
      </c>
      <c r="F28" s="167">
        <f>COUNT(リレー申込!$C$39:$C$44)</f>
        <v>0</v>
      </c>
      <c r="G28" s="154"/>
      <c r="H28" s="154"/>
    </row>
    <row r="29" spans="1:8" ht="18.75" customHeight="1" x14ac:dyDescent="0.15">
      <c r="A29" s="154"/>
      <c r="B29" s="154"/>
      <c r="C29" s="154"/>
      <c r="D29" s="154"/>
      <c r="E29" s="154"/>
      <c r="F29" s="154"/>
      <c r="G29" s="154"/>
      <c r="H29" s="154"/>
    </row>
    <row r="30" spans="1:8" ht="18.75" customHeight="1" x14ac:dyDescent="0.15">
      <c r="A30" s="154"/>
      <c r="B30" s="154"/>
      <c r="C30" s="154"/>
      <c r="D30" s="154"/>
      <c r="E30" s="154"/>
      <c r="F30" s="154"/>
      <c r="G30" s="154"/>
      <c r="H30" s="154"/>
    </row>
    <row r="31" spans="1:8" ht="18.75" customHeight="1" x14ac:dyDescent="0.15">
      <c r="A31" s="154"/>
      <c r="B31" s="154"/>
      <c r="C31" s="154"/>
      <c r="D31" s="154"/>
      <c r="E31" s="154"/>
      <c r="F31" s="154"/>
      <c r="G31" s="154"/>
      <c r="H31" s="154"/>
    </row>
    <row r="32" spans="1:8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</sheetData>
  <sheetProtection sheet="1" objects="1" scenarios="1" selectLockedCells="1"/>
  <mergeCells count="5">
    <mergeCell ref="D2:F2"/>
    <mergeCell ref="A5:A25"/>
    <mergeCell ref="A27:A28"/>
    <mergeCell ref="D5:D25"/>
    <mergeCell ref="D27:D28"/>
  </mergeCells>
  <phoneticPr fontId="51"/>
  <printOptions horizontalCentered="1"/>
  <pageMargins left="0.51180555555555551" right="0.51180555555555551" top="0.86597222222222225" bottom="0.74791666666666667" header="0.31458333333333333" footer="0.31458333333333333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51"/>
  </sheetPr>
  <dimension ref="A1:I54"/>
  <sheetViews>
    <sheetView showGridLines="0" workbookViewId="0">
      <pane ySplit="16" topLeftCell="A36" activePane="bottomLeft" state="frozenSplit"/>
      <selection pane="bottomLeft" activeCell="D3" sqref="D3"/>
    </sheetView>
  </sheetViews>
  <sheetFormatPr defaultColWidth="8.875" defaultRowHeight="13.5" x14ac:dyDescent="0.15"/>
  <cols>
    <col min="1" max="1" width="11" style="21" bestFit="1" customWidth="1"/>
    <col min="2" max="2" width="12.625" style="21" customWidth="1"/>
    <col min="3" max="3" width="11.125" style="21" customWidth="1"/>
    <col min="4" max="6" width="27.375" style="21" customWidth="1"/>
    <col min="7" max="16384" width="8.875" style="21"/>
  </cols>
  <sheetData>
    <row r="1" spans="1:6" ht="27.75" customHeight="1" x14ac:dyDescent="0.15">
      <c r="A1" s="312" t="s">
        <v>198</v>
      </c>
      <c r="B1" s="312"/>
      <c r="C1" s="312"/>
      <c r="D1" s="312"/>
      <c r="E1" s="312"/>
      <c r="F1" s="312"/>
    </row>
    <row r="2" spans="1:6" ht="12" customHeight="1" x14ac:dyDescent="0.15">
      <c r="A2" s="22"/>
      <c r="B2" s="22"/>
      <c r="C2" s="22"/>
      <c r="D2" s="22"/>
      <c r="E2" s="23"/>
      <c r="F2" s="23"/>
    </row>
    <row r="3" spans="1:6" ht="26.25" customHeight="1" x14ac:dyDescent="0.15">
      <c r="B3" s="24" t="s">
        <v>46</v>
      </c>
      <c r="C3" s="25" t="s">
        <v>47</v>
      </c>
      <c r="D3" s="26"/>
      <c r="E3" s="27" t="s">
        <v>121</v>
      </c>
    </row>
    <row r="4" spans="1:6" s="20" customFormat="1" ht="29.25" customHeight="1" x14ac:dyDescent="0.15">
      <c r="B4" s="24" t="s">
        <v>46</v>
      </c>
      <c r="C4" s="25" t="s">
        <v>48</v>
      </c>
      <c r="D4" s="26"/>
      <c r="E4" s="315" t="s">
        <v>187</v>
      </c>
      <c r="F4" s="316"/>
    </row>
    <row r="5" spans="1:6" s="20" customFormat="1" ht="11.25" customHeight="1" x14ac:dyDescent="0.15">
      <c r="A5" s="28"/>
      <c r="B5" s="28"/>
      <c r="C5" s="29"/>
      <c r="D5" s="29"/>
      <c r="E5" s="203"/>
      <c r="F5" s="203"/>
    </row>
    <row r="6" spans="1:6" ht="24" customHeight="1" x14ac:dyDescent="0.15">
      <c r="A6" s="313" t="s">
        <v>49</v>
      </c>
      <c r="B6" s="313"/>
      <c r="C6" s="30" t="s">
        <v>50</v>
      </c>
      <c r="D6" s="26"/>
    </row>
    <row r="7" spans="1:6" ht="24" customHeight="1" x14ac:dyDescent="0.15">
      <c r="A7" s="31"/>
      <c r="B7" s="31"/>
      <c r="C7" s="30" t="s">
        <v>51</v>
      </c>
      <c r="D7" s="26"/>
    </row>
    <row r="9" spans="1:6" ht="24" customHeight="1" x14ac:dyDescent="0.15">
      <c r="A9" s="314" t="s">
        <v>52</v>
      </c>
      <c r="B9" s="314"/>
      <c r="C9" s="30" t="s">
        <v>50</v>
      </c>
      <c r="D9" s="26"/>
      <c r="E9" s="26"/>
      <c r="F9" s="26"/>
    </row>
    <row r="10" spans="1:6" x14ac:dyDescent="0.15">
      <c r="A10" s="402" t="s">
        <v>235</v>
      </c>
    </row>
    <row r="11" spans="1:6" ht="18" x14ac:dyDescent="0.15">
      <c r="D11" s="32" t="s">
        <v>53</v>
      </c>
      <c r="E11" s="293" t="s">
        <v>183</v>
      </c>
    </row>
    <row r="37" spans="8:9" x14ac:dyDescent="0.15">
      <c r="H37" s="401" t="s">
        <v>199</v>
      </c>
      <c r="I37" s="401" t="s">
        <v>217</v>
      </c>
    </row>
    <row r="38" spans="8:9" x14ac:dyDescent="0.15">
      <c r="H38" s="401" t="s">
        <v>200</v>
      </c>
      <c r="I38" s="401" t="s">
        <v>218</v>
      </c>
    </row>
    <row r="39" spans="8:9" x14ac:dyDescent="0.15">
      <c r="H39" s="401" t="s">
        <v>201</v>
      </c>
      <c r="I39" s="401" t="s">
        <v>219</v>
      </c>
    </row>
    <row r="40" spans="8:9" x14ac:dyDescent="0.15">
      <c r="H40" s="401" t="s">
        <v>203</v>
      </c>
      <c r="I40" s="401" t="s">
        <v>231</v>
      </c>
    </row>
    <row r="41" spans="8:9" x14ac:dyDescent="0.15">
      <c r="H41" s="401" t="s">
        <v>202</v>
      </c>
      <c r="I41" s="401" t="s">
        <v>232</v>
      </c>
    </row>
    <row r="42" spans="8:9" x14ac:dyDescent="0.15">
      <c r="H42" s="401" t="s">
        <v>204</v>
      </c>
      <c r="I42" s="401" t="s">
        <v>220</v>
      </c>
    </row>
    <row r="43" spans="8:9" x14ac:dyDescent="0.15">
      <c r="H43" s="401" t="s">
        <v>205</v>
      </c>
      <c r="I43" s="401" t="s">
        <v>221</v>
      </c>
    </row>
    <row r="44" spans="8:9" x14ac:dyDescent="0.15">
      <c r="H44" s="401" t="s">
        <v>206</v>
      </c>
      <c r="I44" s="401" t="s">
        <v>222</v>
      </c>
    </row>
    <row r="45" spans="8:9" x14ac:dyDescent="0.15">
      <c r="H45" s="401" t="s">
        <v>207</v>
      </c>
      <c r="I45" s="401" t="s">
        <v>223</v>
      </c>
    </row>
    <row r="46" spans="8:9" x14ac:dyDescent="0.15">
      <c r="H46" s="401" t="s">
        <v>208</v>
      </c>
      <c r="I46" s="401" t="s">
        <v>224</v>
      </c>
    </row>
    <row r="47" spans="8:9" x14ac:dyDescent="0.15">
      <c r="H47" s="401" t="s">
        <v>209</v>
      </c>
      <c r="I47" s="401" t="s">
        <v>225</v>
      </c>
    </row>
    <row r="48" spans="8:9" x14ac:dyDescent="0.15">
      <c r="H48" s="401" t="s">
        <v>210</v>
      </c>
      <c r="I48" s="401" t="s">
        <v>226</v>
      </c>
    </row>
    <row r="49" spans="8:9" x14ac:dyDescent="0.15">
      <c r="H49" s="401" t="s">
        <v>211</v>
      </c>
      <c r="I49" s="401" t="s">
        <v>227</v>
      </c>
    </row>
    <row r="50" spans="8:9" x14ac:dyDescent="0.15">
      <c r="H50" s="401" t="s">
        <v>212</v>
      </c>
      <c r="I50" s="401" t="s">
        <v>228</v>
      </c>
    </row>
    <row r="51" spans="8:9" x14ac:dyDescent="0.15">
      <c r="H51" s="401" t="s">
        <v>213</v>
      </c>
      <c r="I51" s="401" t="s">
        <v>233</v>
      </c>
    </row>
    <row r="52" spans="8:9" x14ac:dyDescent="0.15">
      <c r="H52" s="401" t="s">
        <v>214</v>
      </c>
      <c r="I52" s="401" t="s">
        <v>229</v>
      </c>
    </row>
    <row r="53" spans="8:9" x14ac:dyDescent="0.15">
      <c r="H53" s="401" t="s">
        <v>215</v>
      </c>
      <c r="I53" s="401" t="s">
        <v>234</v>
      </c>
    </row>
    <row r="54" spans="8:9" x14ac:dyDescent="0.15">
      <c r="H54" s="401" t="s">
        <v>216</v>
      </c>
      <c r="I54" s="401" t="s">
        <v>230</v>
      </c>
    </row>
  </sheetData>
  <mergeCells count="4">
    <mergeCell ref="A1:F1"/>
    <mergeCell ref="A6:B6"/>
    <mergeCell ref="A9:B9"/>
    <mergeCell ref="E4:F4"/>
  </mergeCells>
  <phoneticPr fontId="51"/>
  <dataValidations count="2">
    <dataValidation type="list" allowBlank="1" showInputMessage="1" showErrorMessage="1" sqref="D3" xr:uid="{6ABAD56E-3B37-4A97-B7F8-B5811B58A415}">
      <formula1>$H$37:$H$54</formula1>
    </dataValidation>
    <dataValidation type="list" allowBlank="1" showInputMessage="1" showErrorMessage="1" sqref="D4" xr:uid="{76BDBF2C-4C98-4322-AD66-5C885712F10F}">
      <formula1>$I$37:$I$54</formula1>
    </dataValidation>
  </dataValidations>
  <hyperlinks>
    <hyperlink ref="E11" r:id="rId1" xr:uid="{1E76B5B1-2924-46BE-8367-9887009BFF47}"/>
  </hyperlinks>
  <pageMargins left="0.69930555555555551" right="0.69930555555555551" top="0.75" bottom="0.75" header="0.3" footer="0.3"/>
  <pageSetup paperSize="9" scale="70" orientation="portrait" horizontalDpi="4294967292" verticalDpi="4294967292" r:id="rId2"/>
  <headerFooter alignWithMargins="0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P25"/>
  <sheetViews>
    <sheetView workbookViewId="0">
      <selection activeCell="H11" sqref="H11"/>
    </sheetView>
  </sheetViews>
  <sheetFormatPr defaultColWidth="9" defaultRowHeight="13.5" x14ac:dyDescent="0.15"/>
  <cols>
    <col min="1" max="1" width="9" style="289"/>
    <col min="2" max="2" width="17.75" style="289" customWidth="1"/>
    <col min="3" max="4" width="5.5" style="289" bestFit="1" customWidth="1"/>
    <col min="5" max="5" width="11.25" style="289" customWidth="1"/>
    <col min="6" max="6" width="11.25" style="289" bestFit="1" customWidth="1"/>
    <col min="7" max="12" width="9" style="289"/>
    <col min="13" max="16" width="0" style="289" hidden="1" customWidth="1"/>
    <col min="17" max="16384" width="9" style="289"/>
  </cols>
  <sheetData>
    <row r="1" spans="1:16" ht="14.25" x14ac:dyDescent="0.15">
      <c r="A1" s="288" t="s">
        <v>165</v>
      </c>
    </row>
    <row r="3" spans="1:16" ht="18.75" customHeight="1" x14ac:dyDescent="0.15">
      <c r="A3" s="290" t="s">
        <v>162</v>
      </c>
      <c r="B3" s="405">
        <f>申込必要事項!D3</f>
        <v>0</v>
      </c>
      <c r="C3" s="406"/>
      <c r="D3" s="406"/>
      <c r="E3" s="406"/>
      <c r="F3" s="407"/>
      <c r="M3" s="289">
        <v>1</v>
      </c>
      <c r="N3" s="289" t="s">
        <v>176</v>
      </c>
      <c r="O3" s="289" t="s">
        <v>178</v>
      </c>
      <c r="P3" s="289" t="s">
        <v>169</v>
      </c>
    </row>
    <row r="4" spans="1:16" x14ac:dyDescent="0.15">
      <c r="M4" s="289">
        <v>2</v>
      </c>
      <c r="N4" s="289" t="s">
        <v>177</v>
      </c>
      <c r="O4" s="289" t="s">
        <v>179</v>
      </c>
      <c r="P4" s="289" t="s">
        <v>170</v>
      </c>
    </row>
    <row r="5" spans="1:16" x14ac:dyDescent="0.15">
      <c r="A5" s="291"/>
      <c r="B5" s="290" t="s">
        <v>163</v>
      </c>
      <c r="C5" s="290" t="s">
        <v>164</v>
      </c>
      <c r="D5" s="290" t="s">
        <v>166</v>
      </c>
      <c r="E5" s="290" t="s">
        <v>167</v>
      </c>
      <c r="F5" s="290" t="s">
        <v>168</v>
      </c>
      <c r="M5" s="289">
        <v>3</v>
      </c>
      <c r="O5" s="289" t="s">
        <v>180</v>
      </c>
      <c r="P5" s="289" t="s">
        <v>171</v>
      </c>
    </row>
    <row r="6" spans="1:16" ht="21" customHeight="1" x14ac:dyDescent="0.15">
      <c r="A6" s="290">
        <v>1</v>
      </c>
      <c r="B6" s="291"/>
      <c r="C6" s="291"/>
      <c r="D6" s="291"/>
      <c r="E6" s="291"/>
      <c r="F6" s="291"/>
      <c r="P6" s="289" t="s">
        <v>172</v>
      </c>
    </row>
    <row r="7" spans="1:16" ht="21" customHeight="1" x14ac:dyDescent="0.15">
      <c r="A7" s="290">
        <v>2</v>
      </c>
      <c r="B7" s="291"/>
      <c r="C7" s="291"/>
      <c r="D7" s="291"/>
      <c r="E7" s="291"/>
      <c r="F7" s="291"/>
      <c r="P7" s="289" t="s">
        <v>173</v>
      </c>
    </row>
    <row r="8" spans="1:16" ht="21" customHeight="1" x14ac:dyDescent="0.15">
      <c r="A8" s="290">
        <v>3</v>
      </c>
      <c r="B8" s="291"/>
      <c r="C8" s="291"/>
      <c r="D8" s="291"/>
      <c r="E8" s="291"/>
      <c r="F8" s="291"/>
      <c r="P8" s="289" t="s">
        <v>174</v>
      </c>
    </row>
    <row r="9" spans="1:16" ht="21" customHeight="1" x14ac:dyDescent="0.15">
      <c r="A9" s="290">
        <v>4</v>
      </c>
      <c r="B9" s="291"/>
      <c r="C9" s="291"/>
      <c r="D9" s="291"/>
      <c r="E9" s="291"/>
      <c r="F9" s="291"/>
      <c r="H9" s="408"/>
      <c r="P9" s="289" t="s">
        <v>175</v>
      </c>
    </row>
    <row r="10" spans="1:16" ht="21" customHeight="1" x14ac:dyDescent="0.15">
      <c r="A10" s="290">
        <v>5</v>
      </c>
      <c r="B10" s="291"/>
      <c r="C10" s="291"/>
      <c r="D10" s="291"/>
      <c r="E10" s="291"/>
      <c r="F10" s="291"/>
    </row>
    <row r="11" spans="1:16" ht="21" customHeight="1" x14ac:dyDescent="0.15">
      <c r="A11" s="290">
        <v>6</v>
      </c>
      <c r="B11" s="291"/>
      <c r="C11" s="291"/>
      <c r="D11" s="291"/>
      <c r="E11" s="291"/>
      <c r="F11" s="291"/>
    </row>
    <row r="12" spans="1:16" ht="21" customHeight="1" x14ac:dyDescent="0.15">
      <c r="A12" s="290">
        <v>7</v>
      </c>
      <c r="B12" s="291"/>
      <c r="C12" s="291"/>
      <c r="D12" s="291"/>
      <c r="E12" s="291"/>
      <c r="F12" s="291"/>
    </row>
    <row r="13" spans="1:16" ht="21" customHeight="1" x14ac:dyDescent="0.15">
      <c r="A13" s="290">
        <v>8</v>
      </c>
      <c r="B13" s="291"/>
      <c r="C13" s="291"/>
      <c r="D13" s="291"/>
      <c r="E13" s="291"/>
      <c r="F13" s="291"/>
    </row>
    <row r="14" spans="1:16" ht="21" customHeight="1" x14ac:dyDescent="0.15">
      <c r="A14" s="290">
        <v>9</v>
      </c>
      <c r="B14" s="291"/>
      <c r="C14" s="291"/>
      <c r="D14" s="291"/>
      <c r="E14" s="291"/>
      <c r="F14" s="291"/>
    </row>
    <row r="15" spans="1:16" ht="21" customHeight="1" x14ac:dyDescent="0.15">
      <c r="A15" s="290">
        <v>10</v>
      </c>
      <c r="B15" s="291"/>
      <c r="C15" s="291"/>
      <c r="D15" s="291"/>
      <c r="E15" s="291"/>
      <c r="F15" s="291"/>
    </row>
    <row r="16" spans="1:16" ht="21" customHeight="1" x14ac:dyDescent="0.15">
      <c r="A16" s="290">
        <v>11</v>
      </c>
      <c r="B16" s="291"/>
      <c r="C16" s="291"/>
      <c r="D16" s="291"/>
      <c r="E16" s="291"/>
      <c r="F16" s="291"/>
    </row>
    <row r="17" spans="1:6" ht="21" customHeight="1" x14ac:dyDescent="0.15">
      <c r="A17" s="290">
        <v>12</v>
      </c>
      <c r="B17" s="291"/>
      <c r="C17" s="291"/>
      <c r="D17" s="291"/>
      <c r="E17" s="291"/>
      <c r="F17" s="291"/>
    </row>
    <row r="18" spans="1:6" ht="21" customHeight="1" x14ac:dyDescent="0.15">
      <c r="A18" s="290">
        <v>13</v>
      </c>
      <c r="B18" s="291"/>
      <c r="C18" s="291"/>
      <c r="D18" s="291"/>
      <c r="E18" s="291"/>
      <c r="F18" s="291"/>
    </row>
    <row r="19" spans="1:6" ht="21" customHeight="1" x14ac:dyDescent="0.15">
      <c r="A19" s="290">
        <v>14</v>
      </c>
      <c r="B19" s="291"/>
      <c r="C19" s="291"/>
      <c r="D19" s="291"/>
      <c r="E19" s="291"/>
      <c r="F19" s="291"/>
    </row>
    <row r="20" spans="1:6" ht="21" customHeight="1" x14ac:dyDescent="0.15">
      <c r="A20" s="290">
        <v>15</v>
      </c>
      <c r="B20" s="291"/>
      <c r="C20" s="291"/>
      <c r="D20" s="291"/>
      <c r="E20" s="291"/>
      <c r="F20" s="291"/>
    </row>
    <row r="21" spans="1:6" ht="21" customHeight="1" x14ac:dyDescent="0.15">
      <c r="A21" s="290">
        <v>16</v>
      </c>
      <c r="B21" s="291"/>
      <c r="C21" s="291"/>
      <c r="D21" s="291"/>
      <c r="E21" s="291"/>
      <c r="F21" s="291"/>
    </row>
    <row r="22" spans="1:6" ht="21" customHeight="1" x14ac:dyDescent="0.15">
      <c r="A22" s="290">
        <v>17</v>
      </c>
      <c r="B22" s="291"/>
      <c r="C22" s="291"/>
      <c r="D22" s="291"/>
      <c r="E22" s="291"/>
      <c r="F22" s="291"/>
    </row>
    <row r="23" spans="1:6" ht="21" customHeight="1" x14ac:dyDescent="0.15">
      <c r="A23" s="290">
        <v>18</v>
      </c>
      <c r="B23" s="291"/>
      <c r="C23" s="291"/>
      <c r="D23" s="291"/>
      <c r="E23" s="291"/>
      <c r="F23" s="291"/>
    </row>
    <row r="24" spans="1:6" ht="21" customHeight="1" x14ac:dyDescent="0.15">
      <c r="A24" s="290">
        <v>19</v>
      </c>
      <c r="B24" s="291"/>
      <c r="C24" s="291"/>
      <c r="D24" s="291"/>
      <c r="E24" s="291"/>
      <c r="F24" s="291"/>
    </row>
    <row r="25" spans="1:6" ht="21" customHeight="1" x14ac:dyDescent="0.15">
      <c r="A25" s="290">
        <v>20</v>
      </c>
      <c r="B25" s="291"/>
      <c r="C25" s="291"/>
      <c r="D25" s="291"/>
      <c r="E25" s="291"/>
      <c r="F25" s="291"/>
    </row>
  </sheetData>
  <mergeCells count="1">
    <mergeCell ref="B3:F3"/>
  </mergeCells>
  <phoneticPr fontId="51"/>
  <dataValidations count="4">
    <dataValidation type="list" allowBlank="1" showInputMessage="1" showErrorMessage="1" sqref="C6:C25" xr:uid="{00000000-0002-0000-0200-000000000000}">
      <formula1>$M$3:$M$5</formula1>
    </dataValidation>
    <dataValidation type="list" allowBlank="1" showInputMessage="1" showErrorMessage="1" sqref="D6:D25" xr:uid="{00000000-0002-0000-0200-000001000000}">
      <formula1>$N$3:$N$4</formula1>
    </dataValidation>
    <dataValidation type="list" allowBlank="1" showInputMessage="1" showErrorMessage="1" sqref="E6:E25" xr:uid="{00000000-0002-0000-0200-000002000000}">
      <formula1>$O$3:$O$5</formula1>
    </dataValidation>
    <dataValidation type="list" allowBlank="1" showInputMessage="1" showErrorMessage="1" sqref="F6:F25" xr:uid="{00000000-0002-0000-0200-000003000000}">
      <formula1>$P$3:$P$9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indexed="30"/>
    <pageSetUpPr fitToPage="1"/>
  </sheetPr>
  <dimension ref="A1:Z58"/>
  <sheetViews>
    <sheetView showGridLines="0" zoomScale="90" zoomScaleNormal="90" workbookViewId="0">
      <pane xSplit="6" ySplit="12" topLeftCell="G13" activePane="bottomRight" state="frozenSplit"/>
      <selection pane="topRight"/>
      <selection pane="bottomLeft"/>
      <selection pane="bottomRight" activeCell="B14" sqref="B14"/>
    </sheetView>
  </sheetViews>
  <sheetFormatPr defaultColWidth="9" defaultRowHeight="13.5" x14ac:dyDescent="0.15"/>
  <cols>
    <col min="1" max="1" width="5.5" style="3" customWidth="1"/>
    <col min="2" max="2" width="7.125" style="3" customWidth="1"/>
    <col min="3" max="3" width="15.625" style="3" customWidth="1"/>
    <col min="4" max="4" width="14.125" style="3" customWidth="1"/>
    <col min="5" max="5" width="9" style="4" customWidth="1"/>
    <col min="6" max="6" width="4" style="5" customWidth="1"/>
    <col min="7" max="7" width="10.125" style="3" customWidth="1"/>
    <col min="8" max="8" width="8.125" style="4" customWidth="1"/>
    <col min="9" max="9" width="10.125" style="4" customWidth="1"/>
    <col min="10" max="10" width="8.125" style="6" customWidth="1"/>
    <col min="11" max="11" width="10.125" style="6" customWidth="1"/>
    <col min="12" max="12" width="8.125" style="6" customWidth="1"/>
    <col min="13" max="13" width="4.5" style="4" customWidth="1"/>
    <col min="14" max="14" width="6.125" style="4" customWidth="1"/>
    <col min="15" max="15" width="4.5" style="4" customWidth="1"/>
    <col min="16" max="16" width="6.125" style="4" customWidth="1"/>
    <col min="17" max="17" width="5.375" style="4" customWidth="1"/>
    <col min="18" max="18" width="1" style="4" customWidth="1"/>
    <col min="19" max="19" width="9.5" style="4" hidden="1" customWidth="1"/>
    <col min="20" max="20" width="1" style="7" hidden="1" customWidth="1"/>
    <col min="21" max="21" width="2.5" style="4" hidden="1" customWidth="1"/>
    <col min="22" max="22" width="5.875" style="4" hidden="1" customWidth="1"/>
    <col min="23" max="26" width="8.875" style="4" hidden="1" customWidth="1"/>
    <col min="27" max="56" width="8.875" style="4" customWidth="1"/>
    <col min="57" max="57" width="46.625" style="4" customWidth="1"/>
    <col min="58" max="16384" width="9" style="4"/>
  </cols>
  <sheetData>
    <row r="1" spans="1:26" ht="26.25" customHeight="1" x14ac:dyDescent="0.15">
      <c r="A1" s="328" t="s">
        <v>83</v>
      </c>
      <c r="B1" s="329"/>
      <c r="C1" s="319" t="str">
        <f>申込必要事項!A1</f>
        <v>第78回十勝高等学校陸上競技選手権大会</v>
      </c>
      <c r="D1" s="330"/>
      <c r="E1" s="331"/>
      <c r="F1" s="8"/>
      <c r="G1" s="332" t="s">
        <v>153</v>
      </c>
      <c r="H1" s="332"/>
      <c r="I1" s="81" t="s">
        <v>84</v>
      </c>
      <c r="J1" s="82"/>
      <c r="K1" s="82"/>
      <c r="L1" s="333" t="s">
        <v>85</v>
      </c>
      <c r="M1" s="333"/>
      <c r="N1" s="333"/>
      <c r="O1" s="333"/>
      <c r="P1" s="333"/>
    </row>
    <row r="2" spans="1:26" ht="15.75" customHeight="1" x14ac:dyDescent="0.15">
      <c r="A2" s="9"/>
      <c r="B2" s="9"/>
      <c r="C2" s="334"/>
      <c r="D2" s="334"/>
      <c r="E2" s="334"/>
      <c r="F2" s="10"/>
      <c r="G2" s="9"/>
      <c r="H2" s="11"/>
      <c r="I2" s="17"/>
      <c r="J2" s="82"/>
      <c r="K2" s="82"/>
      <c r="L2" s="82"/>
      <c r="M2" s="81"/>
      <c r="N2" s="81"/>
      <c r="O2" s="81"/>
      <c r="P2" s="81"/>
    </row>
    <row r="3" spans="1:26" ht="20.25" customHeight="1" x14ac:dyDescent="0.15">
      <c r="A3" s="319" t="s">
        <v>46</v>
      </c>
      <c r="B3" s="320"/>
      <c r="C3" s="321">
        <f>申込必要事項!D4</f>
        <v>0</v>
      </c>
      <c r="D3" s="322"/>
      <c r="E3" s="12"/>
      <c r="F3" s="13" t="s">
        <v>86</v>
      </c>
      <c r="G3" s="323">
        <f>申込必要事項!D6</f>
        <v>0</v>
      </c>
      <c r="H3" s="323"/>
      <c r="I3" s="324">
        <f>申込必要事項!D7</f>
        <v>0</v>
      </c>
      <c r="J3" s="324"/>
      <c r="K3" s="324"/>
      <c r="L3" s="324"/>
      <c r="M3" s="324"/>
      <c r="N3" s="324"/>
      <c r="O3" s="324"/>
      <c r="P3" s="324"/>
    </row>
    <row r="4" spans="1:26" ht="6" customHeight="1" x14ac:dyDescent="0.15">
      <c r="A4" s="14"/>
      <c r="B4" s="14"/>
      <c r="C4" s="15"/>
      <c r="D4" s="10"/>
      <c r="E4" s="10"/>
      <c r="F4" s="10"/>
      <c r="G4" s="9"/>
      <c r="H4" s="11"/>
      <c r="I4" s="11"/>
      <c r="J4" s="18"/>
      <c r="K4" s="18"/>
      <c r="L4" s="18"/>
      <c r="M4" s="18"/>
      <c r="N4" s="18"/>
      <c r="O4" s="18"/>
      <c r="P4" s="18"/>
    </row>
    <row r="5" spans="1:26" ht="15.75" customHeight="1" x14ac:dyDescent="0.15">
      <c r="A5" s="14"/>
      <c r="B5" s="14"/>
      <c r="C5" s="83"/>
      <c r="D5" s="102" t="s">
        <v>120</v>
      </c>
      <c r="E5" s="85">
        <f>COUNTA(C13:C52)</f>
        <v>0</v>
      </c>
      <c r="F5" s="86" t="s">
        <v>87</v>
      </c>
      <c r="G5" s="86" t="s">
        <v>88</v>
      </c>
      <c r="H5" s="87">
        <v>3000</v>
      </c>
      <c r="I5" s="88" t="s">
        <v>89</v>
      </c>
      <c r="J5" s="190">
        <f>IF(E5="","",E5*H5)</f>
        <v>0</v>
      </c>
      <c r="K5" s="189" t="s">
        <v>90</v>
      </c>
      <c r="L5" s="81"/>
      <c r="M5" s="81"/>
      <c r="N5" s="81"/>
      <c r="O5" s="81"/>
      <c r="P5" s="18"/>
    </row>
    <row r="6" spans="1:26" ht="13.5" hidden="1" customHeight="1" x14ac:dyDescent="0.15">
      <c r="A6" s="14"/>
      <c r="B6" s="14"/>
      <c r="C6" s="83"/>
      <c r="D6" s="84" t="s">
        <v>91</v>
      </c>
      <c r="E6" s="85">
        <f>COUNTIF($U$13:$U$52,2)</f>
        <v>0</v>
      </c>
      <c r="F6" s="86" t="s">
        <v>87</v>
      </c>
      <c r="G6" s="86" t="s">
        <v>88</v>
      </c>
      <c r="H6" s="87">
        <v>3000</v>
      </c>
      <c r="I6" s="88" t="s">
        <v>89</v>
      </c>
      <c r="J6" s="89">
        <f>IF(E6="","",E6*H6)</f>
        <v>0</v>
      </c>
      <c r="K6" s="90" t="s">
        <v>90</v>
      </c>
      <c r="L6" s="81"/>
      <c r="M6" s="81"/>
      <c r="N6" s="81"/>
      <c r="O6" s="81"/>
      <c r="P6" s="18"/>
    </row>
    <row r="7" spans="1:26" ht="13.5" hidden="1" customHeight="1" x14ac:dyDescent="0.15">
      <c r="A7" s="14"/>
      <c r="B7" s="14"/>
      <c r="C7" s="83"/>
      <c r="D7" s="91" t="s">
        <v>92</v>
      </c>
      <c r="E7" s="92">
        <f>COUNTIF($U$13:$U$52,3)</f>
        <v>0</v>
      </c>
      <c r="F7" s="93" t="s">
        <v>87</v>
      </c>
      <c r="G7" s="93" t="s">
        <v>88</v>
      </c>
      <c r="H7" s="94">
        <v>3000</v>
      </c>
      <c r="I7" s="95" t="s">
        <v>89</v>
      </c>
      <c r="J7" s="96">
        <f>IF(E7="","",E7*H7)</f>
        <v>0</v>
      </c>
      <c r="K7" s="97" t="s">
        <v>90</v>
      </c>
      <c r="L7" s="98"/>
      <c r="M7" s="81"/>
      <c r="N7" s="81"/>
      <c r="O7" s="81"/>
      <c r="P7" s="18"/>
    </row>
    <row r="8" spans="1:26" ht="13.5" hidden="1" customHeight="1" x14ac:dyDescent="0.15">
      <c r="A8" s="14"/>
      <c r="B8" s="14"/>
      <c r="C8" s="99"/>
      <c r="D8" s="325"/>
      <c r="E8" s="325"/>
      <c r="F8" s="83"/>
      <c r="G8" s="99"/>
      <c r="H8" s="326" t="s">
        <v>93</v>
      </c>
      <c r="I8" s="327"/>
      <c r="J8" s="100">
        <f>SUM(J5:J7)</f>
        <v>0</v>
      </c>
      <c r="K8" s="101" t="s">
        <v>90</v>
      </c>
      <c r="L8" s="98"/>
      <c r="M8" s="81"/>
      <c r="N8" s="81"/>
      <c r="O8" s="81"/>
      <c r="P8" s="18"/>
    </row>
    <row r="9" spans="1:26" ht="7.5" customHeight="1" x14ac:dyDescent="0.15">
      <c r="A9" s="14"/>
      <c r="B9" s="14"/>
      <c r="C9" s="15"/>
      <c r="D9" s="10"/>
      <c r="E9" s="10"/>
      <c r="F9" s="10"/>
      <c r="G9" s="9"/>
      <c r="H9" s="11"/>
      <c r="I9" s="11"/>
      <c r="J9" s="18"/>
      <c r="K9" s="18"/>
      <c r="L9" s="18"/>
      <c r="M9" s="18"/>
      <c r="N9" s="18"/>
      <c r="O9" s="18"/>
      <c r="P9" s="18"/>
    </row>
    <row r="10" spans="1:26" ht="15.75" customHeight="1" x14ac:dyDescent="0.15">
      <c r="A10" s="249"/>
      <c r="B10" s="249"/>
      <c r="C10" s="249"/>
      <c r="D10" s="249"/>
      <c r="E10" s="250"/>
      <c r="F10" s="251"/>
      <c r="G10" s="317" t="s">
        <v>94</v>
      </c>
      <c r="H10" s="317"/>
      <c r="I10" s="317" t="s">
        <v>95</v>
      </c>
      <c r="J10" s="317"/>
      <c r="K10" s="317" t="s">
        <v>96</v>
      </c>
      <c r="L10" s="317"/>
      <c r="M10" s="318" t="s">
        <v>97</v>
      </c>
      <c r="N10" s="318"/>
      <c r="O10" s="318"/>
      <c r="P10" s="318"/>
    </row>
    <row r="11" spans="1:26" s="1" customFormat="1" ht="15.75" customHeight="1" x14ac:dyDescent="0.15">
      <c r="A11" s="252" t="s">
        <v>7</v>
      </c>
      <c r="B11" s="252" t="s">
        <v>8</v>
      </c>
      <c r="C11" s="252" t="s">
        <v>98</v>
      </c>
      <c r="D11" s="252" t="s">
        <v>10</v>
      </c>
      <c r="E11" s="253" t="s">
        <v>11</v>
      </c>
      <c r="F11" s="252" t="s">
        <v>12</v>
      </c>
      <c r="G11" s="253" t="s">
        <v>13</v>
      </c>
      <c r="H11" s="254" t="s">
        <v>151</v>
      </c>
      <c r="I11" s="253" t="s">
        <v>14</v>
      </c>
      <c r="J11" s="254" t="s">
        <v>151</v>
      </c>
      <c r="K11" s="253" t="s">
        <v>15</v>
      </c>
      <c r="L11" s="254" t="s">
        <v>151</v>
      </c>
      <c r="M11" s="255" t="s">
        <v>16</v>
      </c>
      <c r="N11" s="255" t="s">
        <v>184</v>
      </c>
      <c r="O11" s="255" t="s">
        <v>17</v>
      </c>
      <c r="P11" s="255" t="s">
        <v>184</v>
      </c>
      <c r="Q11" s="4"/>
      <c r="U11" s="4"/>
    </row>
    <row r="12" spans="1:26" s="2" customFormat="1" ht="15.75" customHeight="1" x14ac:dyDescent="0.15">
      <c r="A12" s="16" t="s">
        <v>18</v>
      </c>
      <c r="B12" s="77">
        <v>500</v>
      </c>
      <c r="C12" s="78" t="s">
        <v>154</v>
      </c>
      <c r="D12" s="78" t="s">
        <v>155</v>
      </c>
      <c r="E12" s="78" t="s">
        <v>188</v>
      </c>
      <c r="F12" s="79">
        <v>3</v>
      </c>
      <c r="G12" s="78" t="s">
        <v>22</v>
      </c>
      <c r="H12" s="80" t="s">
        <v>99</v>
      </c>
      <c r="I12" s="78" t="s">
        <v>24</v>
      </c>
      <c r="J12" s="80" t="s">
        <v>129</v>
      </c>
      <c r="K12" s="78" t="s">
        <v>74</v>
      </c>
      <c r="L12" s="80" t="s">
        <v>100</v>
      </c>
      <c r="M12" s="103" t="s">
        <v>28</v>
      </c>
      <c r="N12" s="103">
        <v>44.35</v>
      </c>
      <c r="O12" s="103" t="s">
        <v>28</v>
      </c>
      <c r="P12" s="297" t="s">
        <v>185</v>
      </c>
      <c r="Q12" s="4"/>
      <c r="U12" s="4"/>
    </row>
    <row r="13" spans="1:26" s="2" customFormat="1" ht="17.25" customHeight="1" x14ac:dyDescent="0.15">
      <c r="A13" s="256">
        <v>1</v>
      </c>
      <c r="B13" s="195"/>
      <c r="C13" s="195"/>
      <c r="D13" s="195"/>
      <c r="E13" s="404" t="str">
        <f>IF(B13="","",$C$3)</f>
        <v/>
      </c>
      <c r="F13" s="196"/>
      <c r="G13" s="195"/>
      <c r="H13" s="197"/>
      <c r="I13" s="195"/>
      <c r="J13" s="197"/>
      <c r="K13" s="195"/>
      <c r="L13" s="197"/>
      <c r="M13" s="196"/>
      <c r="N13" s="299"/>
      <c r="O13" s="196"/>
      <c r="P13" s="296"/>
      <c r="Q13" s="4"/>
      <c r="S13" s="2" t="str">
        <f>IF(参加人数!B5="","",参加人数!B5)</f>
        <v>100m</v>
      </c>
      <c r="U13" s="4">
        <f>COUNTA(G13,I13,K13)</f>
        <v>0</v>
      </c>
      <c r="V13" s="2" t="str">
        <f>IF($B13="","",IF(M13="○",$B13,""))</f>
        <v/>
      </c>
      <c r="W13" s="2" t="str">
        <f>IF($B13="","",IF(O13="○",$B13,""))</f>
        <v/>
      </c>
      <c r="X13" s="2" t="str">
        <f>IF(COUNT($V$13:$V$52)&gt;=4,SMALL($V$13:$V$52,Z13),"")</f>
        <v/>
      </c>
      <c r="Y13" s="2" t="str">
        <f>IF(COUNT($W$13:$W$52)&gt;=4,SMALL($W$13:$W$52,Z13),"")</f>
        <v/>
      </c>
      <c r="Z13" s="2">
        <v>1</v>
      </c>
    </row>
    <row r="14" spans="1:26" s="2" customFormat="1" ht="17.25" customHeight="1" x14ac:dyDescent="0.15">
      <c r="A14" s="256">
        <v>2</v>
      </c>
      <c r="B14" s="195"/>
      <c r="C14" s="195"/>
      <c r="D14" s="195"/>
      <c r="E14" s="404" t="str">
        <f t="shared" ref="E14:E52" si="0">IF(B14="","",$C$3)</f>
        <v/>
      </c>
      <c r="F14" s="196"/>
      <c r="G14" s="195"/>
      <c r="H14" s="197"/>
      <c r="I14" s="195"/>
      <c r="J14" s="197"/>
      <c r="K14" s="195"/>
      <c r="L14" s="197"/>
      <c r="M14" s="196"/>
      <c r="N14" s="299"/>
      <c r="O14" s="196"/>
      <c r="P14" s="296"/>
      <c r="Q14" s="19"/>
      <c r="S14" s="2" t="str">
        <f>IF(参加人数!B6="","",参加人数!B6)</f>
        <v>200m</v>
      </c>
      <c r="U14" s="4">
        <f t="shared" ref="U14:U31" si="1">COUNTA(G14,I14,K14)</f>
        <v>0</v>
      </c>
      <c r="V14" s="2" t="str">
        <f t="shared" ref="V14:V52" si="2">IF($B14="","",IF(M14="○",$B14,""))</f>
        <v/>
      </c>
      <c r="W14" s="2" t="str">
        <f t="shared" ref="W14:W52" si="3">IF($B14="","",IF(O14="○",$B14,""))</f>
        <v/>
      </c>
      <c r="X14" s="2" t="str">
        <f t="shared" ref="X14:X18" si="4">IF(COUNT($V$13:$V$52)&gt;=4,SMALL($V$13:$V$52,Z14),"")</f>
        <v/>
      </c>
      <c r="Y14" s="2" t="str">
        <f t="shared" ref="Y14:Y18" si="5">IF(COUNT($W$13:$W$52)&gt;=4,SMALL($W$13:$W$52,Z14),"")</f>
        <v/>
      </c>
      <c r="Z14" s="2">
        <v>2</v>
      </c>
    </row>
    <row r="15" spans="1:26" s="2" customFormat="1" ht="17.25" customHeight="1" x14ac:dyDescent="0.15">
      <c r="A15" s="256">
        <v>3</v>
      </c>
      <c r="B15" s="195"/>
      <c r="C15" s="195"/>
      <c r="D15" s="195"/>
      <c r="E15" s="404" t="str">
        <f t="shared" si="0"/>
        <v/>
      </c>
      <c r="F15" s="196"/>
      <c r="G15" s="195"/>
      <c r="H15" s="197"/>
      <c r="I15" s="195"/>
      <c r="J15" s="197"/>
      <c r="K15" s="195"/>
      <c r="L15" s="197"/>
      <c r="M15" s="196"/>
      <c r="N15" s="299"/>
      <c r="O15" s="196"/>
      <c r="P15" s="296"/>
      <c r="Q15" s="19"/>
      <c r="S15" s="2" t="str">
        <f>IF(参加人数!B7="","",参加人数!B7)</f>
        <v>400m</v>
      </c>
      <c r="U15" s="4">
        <f t="shared" si="1"/>
        <v>0</v>
      </c>
      <c r="V15" s="2" t="str">
        <f t="shared" si="2"/>
        <v/>
      </c>
      <c r="W15" s="2" t="str">
        <f t="shared" si="3"/>
        <v/>
      </c>
      <c r="X15" s="2" t="str">
        <f t="shared" si="4"/>
        <v/>
      </c>
      <c r="Y15" s="2" t="str">
        <f t="shared" si="5"/>
        <v/>
      </c>
      <c r="Z15" s="2">
        <v>3</v>
      </c>
    </row>
    <row r="16" spans="1:26" s="2" customFormat="1" ht="17.25" customHeight="1" x14ac:dyDescent="0.15">
      <c r="A16" s="256">
        <v>4</v>
      </c>
      <c r="B16" s="195"/>
      <c r="C16" s="195"/>
      <c r="D16" s="195"/>
      <c r="E16" s="404" t="str">
        <f t="shared" si="0"/>
        <v/>
      </c>
      <c r="F16" s="196"/>
      <c r="G16" s="195"/>
      <c r="H16" s="197"/>
      <c r="I16" s="195"/>
      <c r="J16" s="197"/>
      <c r="K16" s="195"/>
      <c r="L16" s="197"/>
      <c r="M16" s="196"/>
      <c r="N16" s="299"/>
      <c r="O16" s="196"/>
      <c r="P16" s="296"/>
      <c r="Q16" s="19"/>
      <c r="S16" s="2" t="str">
        <f>IF(参加人数!B8="","",参加人数!B8)</f>
        <v>800m</v>
      </c>
      <c r="U16" s="4">
        <f t="shared" si="1"/>
        <v>0</v>
      </c>
      <c r="V16" s="2" t="str">
        <f t="shared" si="2"/>
        <v/>
      </c>
      <c r="W16" s="2" t="str">
        <f t="shared" si="3"/>
        <v/>
      </c>
      <c r="X16" s="2" t="str">
        <f t="shared" si="4"/>
        <v/>
      </c>
      <c r="Y16" s="2" t="str">
        <f t="shared" si="5"/>
        <v/>
      </c>
      <c r="Z16" s="2">
        <v>4</v>
      </c>
    </row>
    <row r="17" spans="1:26" s="2" customFormat="1" ht="17.25" customHeight="1" x14ac:dyDescent="0.15">
      <c r="A17" s="256">
        <v>5</v>
      </c>
      <c r="B17" s="195"/>
      <c r="C17" s="195"/>
      <c r="D17" s="195"/>
      <c r="E17" s="404" t="str">
        <f t="shared" si="0"/>
        <v/>
      </c>
      <c r="F17" s="196"/>
      <c r="G17" s="195"/>
      <c r="H17" s="197"/>
      <c r="I17" s="195"/>
      <c r="J17" s="197"/>
      <c r="K17" s="195"/>
      <c r="L17" s="197"/>
      <c r="M17" s="196"/>
      <c r="N17" s="299"/>
      <c r="O17" s="196"/>
      <c r="P17" s="296"/>
      <c r="Q17" s="19"/>
      <c r="S17" s="2" t="str">
        <f>IF(参加人数!B9="","",参加人数!B9)</f>
        <v>1500m</v>
      </c>
      <c r="U17" s="4">
        <f t="shared" si="1"/>
        <v>0</v>
      </c>
      <c r="V17" s="2" t="str">
        <f t="shared" si="2"/>
        <v/>
      </c>
      <c r="W17" s="2" t="str">
        <f t="shared" si="3"/>
        <v/>
      </c>
      <c r="X17" s="2" t="str">
        <f t="shared" si="4"/>
        <v/>
      </c>
      <c r="Y17" s="2" t="str">
        <f t="shared" si="5"/>
        <v/>
      </c>
      <c r="Z17" s="2">
        <v>5</v>
      </c>
    </row>
    <row r="18" spans="1:26" s="2" customFormat="1" ht="17.25" customHeight="1" x14ac:dyDescent="0.15">
      <c r="A18" s="256">
        <v>6</v>
      </c>
      <c r="B18" s="195"/>
      <c r="C18" s="195"/>
      <c r="D18" s="195"/>
      <c r="E18" s="404" t="str">
        <f t="shared" si="0"/>
        <v/>
      </c>
      <c r="F18" s="196"/>
      <c r="G18" s="195"/>
      <c r="H18" s="197"/>
      <c r="I18" s="195"/>
      <c r="J18" s="197"/>
      <c r="K18" s="195"/>
      <c r="L18" s="197"/>
      <c r="M18" s="196"/>
      <c r="N18" s="299"/>
      <c r="O18" s="196"/>
      <c r="P18" s="296"/>
      <c r="Q18" s="19"/>
      <c r="S18" s="2" t="str">
        <f>IF(参加人数!B10="","",参加人数!B10)</f>
        <v>5000m</v>
      </c>
      <c r="U18" s="4">
        <f t="shared" si="1"/>
        <v>0</v>
      </c>
      <c r="V18" s="2" t="str">
        <f t="shared" si="2"/>
        <v/>
      </c>
      <c r="W18" s="2" t="str">
        <f t="shared" si="3"/>
        <v/>
      </c>
      <c r="X18" s="2" t="str">
        <f t="shared" si="4"/>
        <v/>
      </c>
      <c r="Y18" s="2" t="str">
        <f t="shared" si="5"/>
        <v/>
      </c>
      <c r="Z18" s="2">
        <v>6</v>
      </c>
    </row>
    <row r="19" spans="1:26" s="2" customFormat="1" ht="17.25" customHeight="1" x14ac:dyDescent="0.15">
      <c r="A19" s="256">
        <v>7</v>
      </c>
      <c r="B19" s="195"/>
      <c r="C19" s="195"/>
      <c r="D19" s="195"/>
      <c r="E19" s="404" t="str">
        <f t="shared" si="0"/>
        <v/>
      </c>
      <c r="F19" s="196"/>
      <c r="G19" s="195"/>
      <c r="H19" s="197"/>
      <c r="I19" s="195"/>
      <c r="J19" s="197"/>
      <c r="K19" s="195"/>
      <c r="L19" s="197"/>
      <c r="M19" s="196"/>
      <c r="N19" s="299"/>
      <c r="O19" s="196"/>
      <c r="P19" s="296"/>
      <c r="Q19" s="19"/>
      <c r="S19" s="2" t="str">
        <f>IF(参加人数!B11="","",参加人数!B11)</f>
        <v>110mH</v>
      </c>
      <c r="U19" s="4">
        <f t="shared" si="1"/>
        <v>0</v>
      </c>
      <c r="V19" s="2" t="str">
        <f t="shared" si="2"/>
        <v/>
      </c>
      <c r="W19" s="2" t="str">
        <f t="shared" si="3"/>
        <v/>
      </c>
    </row>
    <row r="20" spans="1:26" s="2" customFormat="1" ht="17.25" customHeight="1" x14ac:dyDescent="0.15">
      <c r="A20" s="256">
        <v>8</v>
      </c>
      <c r="B20" s="195"/>
      <c r="C20" s="195"/>
      <c r="D20" s="195"/>
      <c r="E20" s="404" t="str">
        <f t="shared" si="0"/>
        <v/>
      </c>
      <c r="F20" s="196"/>
      <c r="G20" s="195"/>
      <c r="H20" s="197"/>
      <c r="I20" s="195"/>
      <c r="J20" s="197"/>
      <c r="K20" s="195"/>
      <c r="L20" s="197"/>
      <c r="M20" s="196"/>
      <c r="N20" s="299"/>
      <c r="O20" s="196"/>
      <c r="P20" s="296"/>
      <c r="Q20" s="19"/>
      <c r="S20" s="2" t="str">
        <f>IF(参加人数!B12="","",参加人数!B12)</f>
        <v>400mH</v>
      </c>
      <c r="U20" s="4">
        <f t="shared" si="1"/>
        <v>0</v>
      </c>
      <c r="V20" s="2" t="str">
        <f t="shared" si="2"/>
        <v/>
      </c>
      <c r="W20" s="2" t="str">
        <f t="shared" si="3"/>
        <v/>
      </c>
      <c r="X20" s="4" t="str">
        <f>IF(COUNT($V$13:$V$52)&gt;=4,VLOOKUP(X13,$B$13:$P$52,13),"")</f>
        <v/>
      </c>
      <c r="Y20" s="6" t="str">
        <f>IF(COUNT($W$13:$W$52)&gt;=4,VLOOKUP(Y13,$B$13:$P$52,15),"")</f>
        <v/>
      </c>
    </row>
    <row r="21" spans="1:26" s="2" customFormat="1" ht="17.25" customHeight="1" x14ac:dyDescent="0.15">
      <c r="A21" s="256">
        <v>9</v>
      </c>
      <c r="B21" s="195"/>
      <c r="C21" s="195"/>
      <c r="D21" s="195"/>
      <c r="E21" s="404" t="str">
        <f t="shared" si="0"/>
        <v/>
      </c>
      <c r="F21" s="196"/>
      <c r="G21" s="195"/>
      <c r="H21" s="197"/>
      <c r="I21" s="195"/>
      <c r="J21" s="197"/>
      <c r="K21" s="195"/>
      <c r="L21" s="197"/>
      <c r="M21" s="196"/>
      <c r="N21" s="299"/>
      <c r="O21" s="196"/>
      <c r="P21" s="296"/>
      <c r="Q21" s="19"/>
      <c r="S21" s="2" t="str">
        <f>IF(参加人数!B13="","",参加人数!B13)</f>
        <v>3000mSC</v>
      </c>
      <c r="U21" s="4">
        <f t="shared" si="1"/>
        <v>0</v>
      </c>
      <c r="V21" s="2" t="str">
        <f t="shared" si="2"/>
        <v/>
      </c>
      <c r="W21" s="2" t="str">
        <f t="shared" si="3"/>
        <v/>
      </c>
    </row>
    <row r="22" spans="1:26" s="2" customFormat="1" ht="17.25" customHeight="1" x14ac:dyDescent="0.15">
      <c r="A22" s="256">
        <v>10</v>
      </c>
      <c r="B22" s="195"/>
      <c r="C22" s="195"/>
      <c r="D22" s="195"/>
      <c r="E22" s="404" t="str">
        <f t="shared" si="0"/>
        <v/>
      </c>
      <c r="F22" s="196"/>
      <c r="G22" s="195"/>
      <c r="H22" s="197"/>
      <c r="I22" s="195"/>
      <c r="J22" s="197"/>
      <c r="K22" s="195"/>
      <c r="L22" s="197"/>
      <c r="M22" s="196"/>
      <c r="N22" s="299"/>
      <c r="O22" s="196"/>
      <c r="P22" s="296"/>
      <c r="Q22" s="19"/>
      <c r="S22" s="2" t="str">
        <f>IF(参加人数!B14="","",参加人数!B14)</f>
        <v>5000mW</v>
      </c>
      <c r="U22" s="4">
        <f t="shared" si="1"/>
        <v>0</v>
      </c>
      <c r="V22" s="2" t="str">
        <f t="shared" si="2"/>
        <v/>
      </c>
      <c r="W22" s="2" t="str">
        <f t="shared" si="3"/>
        <v/>
      </c>
    </row>
    <row r="23" spans="1:26" s="2" customFormat="1" ht="17.25" customHeight="1" x14ac:dyDescent="0.15">
      <c r="A23" s="256">
        <v>11</v>
      </c>
      <c r="B23" s="195"/>
      <c r="C23" s="195"/>
      <c r="D23" s="195"/>
      <c r="E23" s="404" t="str">
        <f t="shared" si="0"/>
        <v/>
      </c>
      <c r="F23" s="196"/>
      <c r="G23" s="195"/>
      <c r="H23" s="197"/>
      <c r="I23" s="195"/>
      <c r="J23" s="197"/>
      <c r="K23" s="195"/>
      <c r="L23" s="197"/>
      <c r="M23" s="196"/>
      <c r="N23" s="299"/>
      <c r="O23" s="196"/>
      <c r="P23" s="296"/>
      <c r="Q23" s="19"/>
      <c r="S23" s="2" t="str">
        <f>IF(参加人数!B15="","",参加人数!B15)</f>
        <v>走高跳</v>
      </c>
      <c r="U23" s="4">
        <f t="shared" si="1"/>
        <v>0</v>
      </c>
      <c r="V23" s="2" t="str">
        <f t="shared" si="2"/>
        <v/>
      </c>
      <c r="W23" s="2" t="str">
        <f t="shared" si="3"/>
        <v/>
      </c>
    </row>
    <row r="24" spans="1:26" s="2" customFormat="1" ht="17.25" customHeight="1" x14ac:dyDescent="0.15">
      <c r="A24" s="256">
        <v>12</v>
      </c>
      <c r="B24" s="195"/>
      <c r="C24" s="195"/>
      <c r="D24" s="195"/>
      <c r="E24" s="404" t="str">
        <f t="shared" si="0"/>
        <v/>
      </c>
      <c r="F24" s="196"/>
      <c r="G24" s="195"/>
      <c r="H24" s="197"/>
      <c r="I24" s="195"/>
      <c r="J24" s="197"/>
      <c r="K24" s="195"/>
      <c r="L24" s="197"/>
      <c r="M24" s="196"/>
      <c r="N24" s="299"/>
      <c r="O24" s="196"/>
      <c r="P24" s="296"/>
      <c r="Q24" s="19"/>
      <c r="S24" s="2" t="str">
        <f>IF(参加人数!B16="","",参加人数!B16)</f>
        <v>棒高跳</v>
      </c>
      <c r="U24" s="4">
        <f t="shared" si="1"/>
        <v>0</v>
      </c>
      <c r="V24" s="2" t="str">
        <f t="shared" si="2"/>
        <v/>
      </c>
      <c r="W24" s="2" t="str">
        <f t="shared" si="3"/>
        <v/>
      </c>
    </row>
    <row r="25" spans="1:26" s="2" customFormat="1" ht="17.25" customHeight="1" x14ac:dyDescent="0.15">
      <c r="A25" s="256">
        <v>13</v>
      </c>
      <c r="B25" s="195"/>
      <c r="C25" s="195"/>
      <c r="D25" s="195"/>
      <c r="E25" s="404" t="str">
        <f t="shared" si="0"/>
        <v/>
      </c>
      <c r="F25" s="196"/>
      <c r="G25" s="195"/>
      <c r="H25" s="197"/>
      <c r="I25" s="195"/>
      <c r="J25" s="197"/>
      <c r="K25" s="195"/>
      <c r="L25" s="197"/>
      <c r="M25" s="196"/>
      <c r="N25" s="299"/>
      <c r="O25" s="196"/>
      <c r="P25" s="296"/>
      <c r="Q25" s="19"/>
      <c r="S25" s="2" t="str">
        <f>IF(参加人数!B17="","",参加人数!B17)</f>
        <v>走幅跳</v>
      </c>
      <c r="U25" s="4">
        <f t="shared" si="1"/>
        <v>0</v>
      </c>
      <c r="V25" s="2" t="str">
        <f t="shared" si="2"/>
        <v/>
      </c>
      <c r="W25" s="2" t="str">
        <f t="shared" si="3"/>
        <v/>
      </c>
    </row>
    <row r="26" spans="1:26" s="2" customFormat="1" ht="17.25" customHeight="1" x14ac:dyDescent="0.15">
      <c r="A26" s="256">
        <v>14</v>
      </c>
      <c r="B26" s="195"/>
      <c r="C26" s="195"/>
      <c r="D26" s="195"/>
      <c r="E26" s="404" t="str">
        <f t="shared" si="0"/>
        <v/>
      </c>
      <c r="F26" s="196"/>
      <c r="G26" s="195"/>
      <c r="H26" s="197"/>
      <c r="I26" s="195"/>
      <c r="J26" s="202"/>
      <c r="K26" s="195"/>
      <c r="L26" s="197"/>
      <c r="M26" s="196"/>
      <c r="N26" s="299"/>
      <c r="O26" s="196"/>
      <c r="P26" s="296"/>
      <c r="Q26" s="19"/>
      <c r="S26" s="2" t="str">
        <f>IF(参加人数!B18="","",参加人数!B18)</f>
        <v>三段跳</v>
      </c>
      <c r="U26" s="4">
        <f t="shared" si="1"/>
        <v>0</v>
      </c>
      <c r="V26" s="2" t="str">
        <f t="shared" si="2"/>
        <v/>
      </c>
      <c r="W26" s="2" t="str">
        <f t="shared" si="3"/>
        <v/>
      </c>
    </row>
    <row r="27" spans="1:26" s="2" customFormat="1" ht="17.25" customHeight="1" x14ac:dyDescent="0.15">
      <c r="A27" s="256">
        <v>15</v>
      </c>
      <c r="B27" s="195"/>
      <c r="C27" s="195"/>
      <c r="D27" s="195"/>
      <c r="E27" s="404" t="str">
        <f t="shared" si="0"/>
        <v/>
      </c>
      <c r="F27" s="196"/>
      <c r="G27" s="195"/>
      <c r="H27" s="201"/>
      <c r="I27" s="195"/>
      <c r="J27" s="197"/>
      <c r="K27" s="195"/>
      <c r="L27" s="201"/>
      <c r="M27" s="196"/>
      <c r="N27" s="299"/>
      <c r="O27" s="196"/>
      <c r="P27" s="296"/>
      <c r="Q27" s="19"/>
      <c r="S27" s="2" t="str">
        <f>IF(参加人数!B19="","",参加人数!B19)</f>
        <v>砲丸投</v>
      </c>
      <c r="U27" s="4">
        <f t="shared" si="1"/>
        <v>0</v>
      </c>
      <c r="V27" s="2" t="str">
        <f t="shared" si="2"/>
        <v/>
      </c>
      <c r="W27" s="2" t="str">
        <f t="shared" si="3"/>
        <v/>
      </c>
    </row>
    <row r="28" spans="1:26" s="2" customFormat="1" ht="17.25" customHeight="1" x14ac:dyDescent="0.15">
      <c r="A28" s="256">
        <v>16</v>
      </c>
      <c r="B28" s="195"/>
      <c r="C28" s="195"/>
      <c r="D28" s="195"/>
      <c r="E28" s="404" t="str">
        <f t="shared" si="0"/>
        <v/>
      </c>
      <c r="F28" s="196"/>
      <c r="G28" s="195"/>
      <c r="H28" s="197"/>
      <c r="I28" s="195"/>
      <c r="J28" s="197"/>
      <c r="K28" s="195"/>
      <c r="L28" s="197"/>
      <c r="M28" s="196"/>
      <c r="N28" s="299"/>
      <c r="O28" s="196"/>
      <c r="P28" s="296"/>
      <c r="Q28" s="19"/>
      <c r="S28" s="2" t="str">
        <f>IF(参加人数!B20="","",参加人数!B20)</f>
        <v>円盤投</v>
      </c>
      <c r="U28" s="4">
        <f t="shared" si="1"/>
        <v>0</v>
      </c>
      <c r="V28" s="2" t="str">
        <f t="shared" si="2"/>
        <v/>
      </c>
      <c r="W28" s="2" t="str">
        <f t="shared" si="3"/>
        <v/>
      </c>
    </row>
    <row r="29" spans="1:26" s="2" customFormat="1" ht="17.25" customHeight="1" x14ac:dyDescent="0.15">
      <c r="A29" s="256">
        <v>17</v>
      </c>
      <c r="B29" s="195"/>
      <c r="C29" s="195"/>
      <c r="D29" s="195"/>
      <c r="E29" s="404" t="str">
        <f t="shared" si="0"/>
        <v/>
      </c>
      <c r="F29" s="196"/>
      <c r="G29" s="195"/>
      <c r="H29" s="197"/>
      <c r="I29" s="195"/>
      <c r="J29" s="197"/>
      <c r="K29" s="195"/>
      <c r="L29" s="197"/>
      <c r="M29" s="196"/>
      <c r="N29" s="299"/>
      <c r="O29" s="196"/>
      <c r="P29" s="296"/>
      <c r="Q29" s="19"/>
      <c r="S29" s="2" t="str">
        <f>IF(参加人数!B21="","",参加人数!B21)</f>
        <v>ハンマー投</v>
      </c>
      <c r="U29" s="4">
        <f t="shared" si="1"/>
        <v>0</v>
      </c>
      <c r="V29" s="2" t="str">
        <f t="shared" si="2"/>
        <v/>
      </c>
      <c r="W29" s="2" t="str">
        <f t="shared" si="3"/>
        <v/>
      </c>
    </row>
    <row r="30" spans="1:26" s="2" customFormat="1" ht="17.25" customHeight="1" x14ac:dyDescent="0.15">
      <c r="A30" s="256">
        <v>18</v>
      </c>
      <c r="B30" s="195"/>
      <c r="C30" s="195"/>
      <c r="D30" s="195"/>
      <c r="E30" s="404" t="str">
        <f t="shared" si="0"/>
        <v/>
      </c>
      <c r="F30" s="196"/>
      <c r="G30" s="195"/>
      <c r="H30" s="197"/>
      <c r="I30" s="195"/>
      <c r="J30" s="197"/>
      <c r="K30" s="195"/>
      <c r="L30" s="197"/>
      <c r="M30" s="196"/>
      <c r="N30" s="299"/>
      <c r="O30" s="196"/>
      <c r="P30" s="296"/>
      <c r="Q30" s="19"/>
      <c r="S30" s="2" t="str">
        <f>IF(参加人数!B22="","",参加人数!B22)</f>
        <v>やり投</v>
      </c>
      <c r="U30" s="4">
        <f t="shared" si="1"/>
        <v>0</v>
      </c>
      <c r="V30" s="2" t="str">
        <f t="shared" si="2"/>
        <v/>
      </c>
      <c r="W30" s="2" t="str">
        <f t="shared" si="3"/>
        <v/>
      </c>
    </row>
    <row r="31" spans="1:26" s="2" customFormat="1" ht="17.25" customHeight="1" x14ac:dyDescent="0.15">
      <c r="A31" s="256">
        <v>19</v>
      </c>
      <c r="B31" s="195"/>
      <c r="C31" s="195"/>
      <c r="D31" s="195"/>
      <c r="E31" s="404" t="str">
        <f t="shared" si="0"/>
        <v/>
      </c>
      <c r="F31" s="196"/>
      <c r="G31" s="195"/>
      <c r="H31" s="197"/>
      <c r="I31" s="195"/>
      <c r="J31" s="197"/>
      <c r="K31" s="195"/>
      <c r="L31" s="197"/>
      <c r="M31" s="196"/>
      <c r="N31" s="299"/>
      <c r="O31" s="196"/>
      <c r="P31" s="296"/>
      <c r="Q31" s="19"/>
      <c r="S31" s="2" t="str">
        <f>IF(参加人数!B23="","",参加人数!B23)</f>
        <v>八種競技</v>
      </c>
      <c r="U31" s="4">
        <f t="shared" si="1"/>
        <v>0</v>
      </c>
      <c r="V31" s="2" t="str">
        <f t="shared" si="2"/>
        <v/>
      </c>
      <c r="W31" s="2" t="str">
        <f t="shared" si="3"/>
        <v/>
      </c>
    </row>
    <row r="32" spans="1:26" s="2" customFormat="1" ht="17.25" customHeight="1" x14ac:dyDescent="0.15">
      <c r="A32" s="256">
        <v>20</v>
      </c>
      <c r="B32" s="195"/>
      <c r="C32" s="195"/>
      <c r="D32" s="195"/>
      <c r="E32" s="404" t="str">
        <f t="shared" si="0"/>
        <v/>
      </c>
      <c r="F32" s="196"/>
      <c r="G32" s="195"/>
      <c r="H32" s="197"/>
      <c r="I32" s="195"/>
      <c r="J32" s="197"/>
      <c r="K32" s="195"/>
      <c r="L32" s="197"/>
      <c r="M32" s="196"/>
      <c r="N32" s="299"/>
      <c r="O32" s="196"/>
      <c r="P32" s="296"/>
      <c r="Q32" s="19"/>
      <c r="U32" s="4"/>
      <c r="V32" s="2" t="str">
        <f t="shared" si="2"/>
        <v/>
      </c>
      <c r="W32" s="2" t="str">
        <f t="shared" si="3"/>
        <v/>
      </c>
    </row>
    <row r="33" spans="1:23" s="2" customFormat="1" ht="17.25" customHeight="1" x14ac:dyDescent="0.15">
      <c r="A33" s="256">
        <v>21</v>
      </c>
      <c r="B33" s="195"/>
      <c r="C33" s="195"/>
      <c r="D33" s="195"/>
      <c r="E33" s="404" t="str">
        <f t="shared" si="0"/>
        <v/>
      </c>
      <c r="F33" s="196"/>
      <c r="G33" s="195"/>
      <c r="H33" s="197"/>
      <c r="I33" s="195"/>
      <c r="J33" s="197"/>
      <c r="K33" s="195"/>
      <c r="L33" s="197"/>
      <c r="M33" s="196"/>
      <c r="N33" s="299"/>
      <c r="O33" s="196"/>
      <c r="P33" s="296"/>
      <c r="Q33" s="19"/>
      <c r="S33" s="2" t="str">
        <f>IF(参加人数!B25="","",参加人数!B25)</f>
        <v xml:space="preserve"> </v>
      </c>
      <c r="U33" s="4"/>
      <c r="V33" s="2" t="str">
        <f t="shared" si="2"/>
        <v/>
      </c>
      <c r="W33" s="2" t="str">
        <f t="shared" si="3"/>
        <v/>
      </c>
    </row>
    <row r="34" spans="1:23" s="2" customFormat="1" ht="17.25" customHeight="1" x14ac:dyDescent="0.15">
      <c r="A34" s="256">
        <v>22</v>
      </c>
      <c r="B34" s="195"/>
      <c r="C34" s="195"/>
      <c r="D34" s="195"/>
      <c r="E34" s="404" t="str">
        <f t="shared" si="0"/>
        <v/>
      </c>
      <c r="F34" s="196"/>
      <c r="G34" s="195"/>
      <c r="H34" s="197"/>
      <c r="I34" s="195"/>
      <c r="J34" s="197"/>
      <c r="K34" s="195"/>
      <c r="L34" s="197"/>
      <c r="M34" s="196"/>
      <c r="N34" s="299"/>
      <c r="O34" s="196"/>
      <c r="P34" s="296"/>
      <c r="Q34" s="19"/>
      <c r="U34" s="4"/>
      <c r="V34" s="2" t="str">
        <f t="shared" si="2"/>
        <v/>
      </c>
      <c r="W34" s="2" t="str">
        <f t="shared" si="3"/>
        <v/>
      </c>
    </row>
    <row r="35" spans="1:23" s="2" customFormat="1" ht="17.25" customHeight="1" x14ac:dyDescent="0.15">
      <c r="A35" s="256">
        <v>23</v>
      </c>
      <c r="B35" s="195"/>
      <c r="C35" s="195"/>
      <c r="D35" s="195"/>
      <c r="E35" s="404" t="str">
        <f t="shared" si="0"/>
        <v/>
      </c>
      <c r="F35" s="196"/>
      <c r="G35" s="195"/>
      <c r="H35" s="197"/>
      <c r="I35" s="195"/>
      <c r="J35" s="197"/>
      <c r="K35" s="195"/>
      <c r="L35" s="197"/>
      <c r="M35" s="196"/>
      <c r="N35" s="299"/>
      <c r="O35" s="196"/>
      <c r="P35" s="296"/>
      <c r="Q35" s="19"/>
      <c r="U35" s="4"/>
      <c r="V35" s="2" t="str">
        <f t="shared" si="2"/>
        <v/>
      </c>
      <c r="W35" s="2" t="str">
        <f t="shared" si="3"/>
        <v/>
      </c>
    </row>
    <row r="36" spans="1:23" s="2" customFormat="1" ht="17.25" customHeight="1" x14ac:dyDescent="0.15">
      <c r="A36" s="256">
        <v>24</v>
      </c>
      <c r="B36" s="195"/>
      <c r="C36" s="195"/>
      <c r="D36" s="195"/>
      <c r="E36" s="404" t="str">
        <f t="shared" si="0"/>
        <v/>
      </c>
      <c r="F36" s="196"/>
      <c r="G36" s="195"/>
      <c r="H36" s="197"/>
      <c r="I36" s="195"/>
      <c r="J36" s="197"/>
      <c r="K36" s="195"/>
      <c r="L36" s="197"/>
      <c r="M36" s="196"/>
      <c r="N36" s="299"/>
      <c r="O36" s="196"/>
      <c r="P36" s="296"/>
      <c r="Q36" s="19"/>
      <c r="U36" s="4"/>
      <c r="V36" s="2" t="str">
        <f t="shared" si="2"/>
        <v/>
      </c>
      <c r="W36" s="2" t="str">
        <f t="shared" si="3"/>
        <v/>
      </c>
    </row>
    <row r="37" spans="1:23" s="2" customFormat="1" ht="17.25" customHeight="1" x14ac:dyDescent="0.15">
      <c r="A37" s="256">
        <v>25</v>
      </c>
      <c r="B37" s="195"/>
      <c r="C37" s="195"/>
      <c r="D37" s="195"/>
      <c r="E37" s="404" t="str">
        <f t="shared" si="0"/>
        <v/>
      </c>
      <c r="F37" s="196"/>
      <c r="G37" s="195"/>
      <c r="H37" s="197"/>
      <c r="I37" s="195"/>
      <c r="J37" s="197"/>
      <c r="K37" s="195"/>
      <c r="L37" s="197"/>
      <c r="M37" s="196"/>
      <c r="N37" s="299"/>
      <c r="O37" s="196"/>
      <c r="P37" s="296"/>
      <c r="Q37" s="19"/>
      <c r="U37" s="4"/>
      <c r="V37" s="2" t="str">
        <f t="shared" si="2"/>
        <v/>
      </c>
      <c r="W37" s="2" t="str">
        <f t="shared" si="3"/>
        <v/>
      </c>
    </row>
    <row r="38" spans="1:23" s="2" customFormat="1" ht="17.25" customHeight="1" x14ac:dyDescent="0.15">
      <c r="A38" s="256">
        <v>26</v>
      </c>
      <c r="B38" s="195"/>
      <c r="C38" s="195"/>
      <c r="D38" s="195"/>
      <c r="E38" s="404" t="str">
        <f t="shared" si="0"/>
        <v/>
      </c>
      <c r="F38" s="196"/>
      <c r="G38" s="195"/>
      <c r="H38" s="197"/>
      <c r="I38" s="195"/>
      <c r="J38" s="197"/>
      <c r="K38" s="195"/>
      <c r="L38" s="197"/>
      <c r="M38" s="196"/>
      <c r="N38" s="299"/>
      <c r="O38" s="196"/>
      <c r="P38" s="296"/>
      <c r="Q38" s="19"/>
      <c r="U38" s="4"/>
      <c r="V38" s="2" t="str">
        <f t="shared" si="2"/>
        <v/>
      </c>
      <c r="W38" s="2" t="str">
        <f t="shared" si="3"/>
        <v/>
      </c>
    </row>
    <row r="39" spans="1:23" s="2" customFormat="1" ht="17.25" customHeight="1" x14ac:dyDescent="0.15">
      <c r="A39" s="256">
        <v>27</v>
      </c>
      <c r="B39" s="195"/>
      <c r="C39" s="195"/>
      <c r="D39" s="195"/>
      <c r="E39" s="404" t="str">
        <f t="shared" si="0"/>
        <v/>
      </c>
      <c r="F39" s="196"/>
      <c r="G39" s="195"/>
      <c r="H39" s="197"/>
      <c r="I39" s="195"/>
      <c r="J39" s="197"/>
      <c r="K39" s="195"/>
      <c r="L39" s="197"/>
      <c r="M39" s="196"/>
      <c r="N39" s="299"/>
      <c r="O39" s="196"/>
      <c r="P39" s="296"/>
      <c r="Q39" s="19"/>
      <c r="U39" s="4"/>
      <c r="V39" s="2" t="str">
        <f t="shared" si="2"/>
        <v/>
      </c>
      <c r="W39" s="2" t="str">
        <f t="shared" si="3"/>
        <v/>
      </c>
    </row>
    <row r="40" spans="1:23" s="2" customFormat="1" ht="17.25" customHeight="1" x14ac:dyDescent="0.15">
      <c r="A40" s="256">
        <v>28</v>
      </c>
      <c r="B40" s="195"/>
      <c r="C40" s="195"/>
      <c r="D40" s="195"/>
      <c r="E40" s="404" t="str">
        <f t="shared" si="0"/>
        <v/>
      </c>
      <c r="F40" s="196"/>
      <c r="G40" s="195"/>
      <c r="H40" s="197"/>
      <c r="I40" s="195"/>
      <c r="J40" s="197"/>
      <c r="K40" s="195"/>
      <c r="L40" s="197"/>
      <c r="M40" s="196"/>
      <c r="N40" s="299"/>
      <c r="O40" s="196"/>
      <c r="P40" s="296"/>
      <c r="Q40" s="19"/>
      <c r="U40" s="4"/>
      <c r="V40" s="2" t="str">
        <f t="shared" si="2"/>
        <v/>
      </c>
      <c r="W40" s="2" t="str">
        <f t="shared" si="3"/>
        <v/>
      </c>
    </row>
    <row r="41" spans="1:23" s="2" customFormat="1" ht="17.25" customHeight="1" x14ac:dyDescent="0.15">
      <c r="A41" s="256">
        <v>29</v>
      </c>
      <c r="B41" s="195"/>
      <c r="C41" s="195"/>
      <c r="D41" s="195"/>
      <c r="E41" s="404" t="str">
        <f t="shared" si="0"/>
        <v/>
      </c>
      <c r="F41" s="196"/>
      <c r="G41" s="195"/>
      <c r="H41" s="197"/>
      <c r="I41" s="195"/>
      <c r="J41" s="198"/>
      <c r="K41" s="195"/>
      <c r="L41" s="198"/>
      <c r="M41" s="196"/>
      <c r="N41" s="299"/>
      <c r="O41" s="196"/>
      <c r="P41" s="296"/>
      <c r="Q41" s="19"/>
      <c r="U41" s="4"/>
      <c r="V41" s="2" t="str">
        <f t="shared" si="2"/>
        <v/>
      </c>
      <c r="W41" s="2" t="str">
        <f t="shared" si="3"/>
        <v/>
      </c>
    </row>
    <row r="42" spans="1:23" s="2" customFormat="1" ht="17.25" customHeight="1" x14ac:dyDescent="0.15">
      <c r="A42" s="256">
        <v>30</v>
      </c>
      <c r="B42" s="195"/>
      <c r="C42" s="195"/>
      <c r="D42" s="195"/>
      <c r="E42" s="404" t="str">
        <f t="shared" si="0"/>
        <v/>
      </c>
      <c r="F42" s="196"/>
      <c r="G42" s="195"/>
      <c r="H42" s="197"/>
      <c r="I42" s="195"/>
      <c r="J42" s="198"/>
      <c r="K42" s="195"/>
      <c r="L42" s="198"/>
      <c r="M42" s="196"/>
      <c r="N42" s="299"/>
      <c r="O42" s="196"/>
      <c r="P42" s="296"/>
      <c r="Q42" s="19"/>
      <c r="U42" s="4"/>
      <c r="V42" s="2" t="str">
        <f t="shared" si="2"/>
        <v/>
      </c>
      <c r="W42" s="2" t="str">
        <f t="shared" si="3"/>
        <v/>
      </c>
    </row>
    <row r="43" spans="1:23" s="2" customFormat="1" ht="17.25" customHeight="1" x14ac:dyDescent="0.15">
      <c r="A43" s="256">
        <v>31</v>
      </c>
      <c r="B43" s="195"/>
      <c r="C43" s="195"/>
      <c r="D43" s="195"/>
      <c r="E43" s="404" t="str">
        <f t="shared" si="0"/>
        <v/>
      </c>
      <c r="F43" s="196"/>
      <c r="G43" s="195"/>
      <c r="H43" s="197"/>
      <c r="I43" s="195"/>
      <c r="J43" s="198"/>
      <c r="K43" s="195"/>
      <c r="L43" s="198"/>
      <c r="M43" s="196"/>
      <c r="N43" s="299"/>
      <c r="O43" s="196"/>
      <c r="P43" s="296"/>
      <c r="Q43" s="19"/>
      <c r="U43" s="4"/>
      <c r="V43" s="2" t="str">
        <f t="shared" si="2"/>
        <v/>
      </c>
      <c r="W43" s="2" t="str">
        <f t="shared" si="3"/>
        <v/>
      </c>
    </row>
    <row r="44" spans="1:23" s="2" customFormat="1" ht="17.25" customHeight="1" x14ac:dyDescent="0.15">
      <c r="A44" s="256">
        <v>32</v>
      </c>
      <c r="B44" s="195"/>
      <c r="C44" s="195"/>
      <c r="D44" s="195"/>
      <c r="E44" s="404" t="str">
        <f t="shared" si="0"/>
        <v/>
      </c>
      <c r="F44" s="196"/>
      <c r="G44" s="195"/>
      <c r="H44" s="197"/>
      <c r="I44" s="195"/>
      <c r="J44" s="198"/>
      <c r="K44" s="195"/>
      <c r="L44" s="198"/>
      <c r="M44" s="196"/>
      <c r="N44" s="299"/>
      <c r="O44" s="196"/>
      <c r="P44" s="296"/>
      <c r="Q44" s="19"/>
      <c r="U44" s="4"/>
      <c r="V44" s="2" t="str">
        <f t="shared" si="2"/>
        <v/>
      </c>
      <c r="W44" s="2" t="str">
        <f t="shared" si="3"/>
        <v/>
      </c>
    </row>
    <row r="45" spans="1:23" s="2" customFormat="1" ht="17.25" customHeight="1" x14ac:dyDescent="0.15">
      <c r="A45" s="256">
        <v>33</v>
      </c>
      <c r="B45" s="195"/>
      <c r="C45" s="195"/>
      <c r="D45" s="195"/>
      <c r="E45" s="404" t="str">
        <f t="shared" si="0"/>
        <v/>
      </c>
      <c r="F45" s="196"/>
      <c r="G45" s="195"/>
      <c r="H45" s="197"/>
      <c r="I45" s="195"/>
      <c r="J45" s="198"/>
      <c r="K45" s="195"/>
      <c r="L45" s="198"/>
      <c r="M45" s="196"/>
      <c r="N45" s="299"/>
      <c r="O45" s="196"/>
      <c r="P45" s="296"/>
      <c r="Q45" s="19"/>
      <c r="U45" s="4"/>
      <c r="V45" s="2" t="str">
        <f t="shared" si="2"/>
        <v/>
      </c>
      <c r="W45" s="2" t="str">
        <f t="shared" si="3"/>
        <v/>
      </c>
    </row>
    <row r="46" spans="1:23" s="2" customFormat="1" ht="17.25" customHeight="1" x14ac:dyDescent="0.15">
      <c r="A46" s="256">
        <v>34</v>
      </c>
      <c r="B46" s="195"/>
      <c r="C46" s="195"/>
      <c r="D46" s="195"/>
      <c r="E46" s="404" t="str">
        <f t="shared" si="0"/>
        <v/>
      </c>
      <c r="F46" s="196"/>
      <c r="G46" s="195"/>
      <c r="H46" s="197"/>
      <c r="I46" s="195"/>
      <c r="J46" s="198"/>
      <c r="K46" s="195"/>
      <c r="L46" s="198"/>
      <c r="M46" s="196"/>
      <c r="N46" s="299"/>
      <c r="O46" s="196"/>
      <c r="P46" s="296"/>
      <c r="Q46" s="19"/>
      <c r="U46" s="4"/>
      <c r="V46" s="2" t="str">
        <f t="shared" si="2"/>
        <v/>
      </c>
      <c r="W46" s="2" t="str">
        <f t="shared" si="3"/>
        <v/>
      </c>
    </row>
    <row r="47" spans="1:23" s="2" customFormat="1" ht="17.25" customHeight="1" x14ac:dyDescent="0.15">
      <c r="A47" s="256">
        <v>35</v>
      </c>
      <c r="B47" s="195"/>
      <c r="C47" s="195"/>
      <c r="D47" s="195"/>
      <c r="E47" s="404" t="str">
        <f t="shared" si="0"/>
        <v/>
      </c>
      <c r="F47" s="196"/>
      <c r="G47" s="195"/>
      <c r="H47" s="197"/>
      <c r="I47" s="195"/>
      <c r="J47" s="198"/>
      <c r="K47" s="195"/>
      <c r="L47" s="198"/>
      <c r="M47" s="196"/>
      <c r="N47" s="299"/>
      <c r="O47" s="196"/>
      <c r="P47" s="296"/>
      <c r="Q47" s="19"/>
      <c r="U47" s="4"/>
      <c r="V47" s="2" t="str">
        <f t="shared" si="2"/>
        <v/>
      </c>
      <c r="W47" s="2" t="str">
        <f t="shared" si="3"/>
        <v/>
      </c>
    </row>
    <row r="48" spans="1:23" s="2" customFormat="1" ht="17.25" customHeight="1" x14ac:dyDescent="0.15">
      <c r="A48" s="256">
        <v>36</v>
      </c>
      <c r="B48" s="195"/>
      <c r="C48" s="195"/>
      <c r="D48" s="195"/>
      <c r="E48" s="404" t="str">
        <f t="shared" si="0"/>
        <v/>
      </c>
      <c r="F48" s="196"/>
      <c r="G48" s="195"/>
      <c r="H48" s="197"/>
      <c r="I48" s="195"/>
      <c r="J48" s="198"/>
      <c r="K48" s="195"/>
      <c r="L48" s="198"/>
      <c r="M48" s="196"/>
      <c r="N48" s="299"/>
      <c r="O48" s="196"/>
      <c r="P48" s="296"/>
      <c r="Q48" s="19"/>
      <c r="U48" s="4"/>
      <c r="V48" s="2" t="str">
        <f t="shared" si="2"/>
        <v/>
      </c>
      <c r="W48" s="2" t="str">
        <f t="shared" si="3"/>
        <v/>
      </c>
    </row>
    <row r="49" spans="1:23" s="2" customFormat="1" ht="17.25" customHeight="1" x14ac:dyDescent="0.15">
      <c r="A49" s="256">
        <v>37</v>
      </c>
      <c r="B49" s="195"/>
      <c r="C49" s="195"/>
      <c r="D49" s="195"/>
      <c r="E49" s="404" t="str">
        <f t="shared" si="0"/>
        <v/>
      </c>
      <c r="F49" s="196"/>
      <c r="G49" s="195"/>
      <c r="H49" s="197"/>
      <c r="I49" s="195"/>
      <c r="J49" s="198"/>
      <c r="K49" s="195"/>
      <c r="L49" s="198"/>
      <c r="M49" s="196"/>
      <c r="N49" s="299"/>
      <c r="O49" s="196"/>
      <c r="P49" s="296"/>
      <c r="Q49" s="19"/>
      <c r="U49" s="4"/>
      <c r="V49" s="2" t="str">
        <f t="shared" si="2"/>
        <v/>
      </c>
      <c r="W49" s="2" t="str">
        <f t="shared" si="3"/>
        <v/>
      </c>
    </row>
    <row r="50" spans="1:23" s="2" customFormat="1" ht="17.25" customHeight="1" x14ac:dyDescent="0.15">
      <c r="A50" s="256">
        <v>38</v>
      </c>
      <c r="B50" s="195"/>
      <c r="C50" s="195"/>
      <c r="D50" s="195"/>
      <c r="E50" s="404" t="str">
        <f t="shared" si="0"/>
        <v/>
      </c>
      <c r="F50" s="196"/>
      <c r="G50" s="195"/>
      <c r="H50" s="197"/>
      <c r="I50" s="195"/>
      <c r="J50" s="198"/>
      <c r="K50" s="195"/>
      <c r="L50" s="198"/>
      <c r="M50" s="196"/>
      <c r="N50" s="299"/>
      <c r="O50" s="196"/>
      <c r="P50" s="296"/>
      <c r="Q50" s="19"/>
      <c r="U50" s="4"/>
      <c r="V50" s="2" t="str">
        <f t="shared" si="2"/>
        <v/>
      </c>
      <c r="W50" s="2" t="str">
        <f t="shared" si="3"/>
        <v/>
      </c>
    </row>
    <row r="51" spans="1:23" s="2" customFormat="1" ht="17.25" customHeight="1" x14ac:dyDescent="0.15">
      <c r="A51" s="256">
        <v>39</v>
      </c>
      <c r="B51" s="195"/>
      <c r="C51" s="195"/>
      <c r="D51" s="195"/>
      <c r="E51" s="404" t="str">
        <f t="shared" si="0"/>
        <v/>
      </c>
      <c r="F51" s="196"/>
      <c r="G51" s="195"/>
      <c r="H51" s="197"/>
      <c r="I51" s="195"/>
      <c r="J51" s="198"/>
      <c r="K51" s="195"/>
      <c r="L51" s="198"/>
      <c r="M51" s="196"/>
      <c r="N51" s="299"/>
      <c r="O51" s="196"/>
      <c r="P51" s="296"/>
      <c r="Q51" s="19"/>
      <c r="U51" s="4"/>
      <c r="V51" s="2" t="str">
        <f t="shared" si="2"/>
        <v/>
      </c>
      <c r="W51" s="2" t="str">
        <f t="shared" si="3"/>
        <v/>
      </c>
    </row>
    <row r="52" spans="1:23" s="2" customFormat="1" ht="17.25" customHeight="1" x14ac:dyDescent="0.15">
      <c r="A52" s="256">
        <v>40</v>
      </c>
      <c r="B52" s="195"/>
      <c r="C52" s="195"/>
      <c r="D52" s="195"/>
      <c r="E52" s="404" t="str">
        <f t="shared" si="0"/>
        <v/>
      </c>
      <c r="F52" s="196"/>
      <c r="G52" s="195"/>
      <c r="H52" s="197"/>
      <c r="I52" s="195"/>
      <c r="J52" s="198"/>
      <c r="K52" s="195"/>
      <c r="L52" s="198"/>
      <c r="M52" s="196"/>
      <c r="N52" s="299"/>
      <c r="O52" s="196"/>
      <c r="P52" s="296"/>
      <c r="Q52" s="19"/>
      <c r="U52" s="4"/>
      <c r="V52" s="2" t="str">
        <f t="shared" si="2"/>
        <v/>
      </c>
      <c r="W52" s="2" t="str">
        <f t="shared" si="3"/>
        <v/>
      </c>
    </row>
    <row r="53" spans="1:23" ht="12" customHeight="1" x14ac:dyDescent="0.15"/>
    <row r="54" spans="1:23" ht="18.75" customHeight="1" x14ac:dyDescent="0.15">
      <c r="C54" s="4"/>
      <c r="D54" s="4"/>
      <c r="F54" s="4"/>
      <c r="G54" s="4"/>
      <c r="J54" s="4"/>
      <c r="K54" s="4"/>
      <c r="L54" s="4"/>
      <c r="T54" s="4"/>
    </row>
    <row r="55" spans="1:23" ht="18.75" customHeight="1" x14ac:dyDescent="0.15">
      <c r="C55" s="4"/>
      <c r="D55" s="4"/>
      <c r="F55" s="4"/>
      <c r="G55" s="4"/>
      <c r="J55" s="4"/>
      <c r="K55" s="4"/>
      <c r="L55" s="4"/>
      <c r="T55" s="4"/>
    </row>
    <row r="56" spans="1:23" ht="18.75" customHeight="1" x14ac:dyDescent="0.15">
      <c r="C56" s="4"/>
      <c r="D56" s="4"/>
      <c r="F56" s="4"/>
      <c r="G56" s="4"/>
      <c r="J56" s="4"/>
      <c r="K56" s="4"/>
      <c r="L56" s="4"/>
      <c r="T56" s="4"/>
    </row>
    <row r="57" spans="1:23" ht="20.25" customHeight="1" x14ac:dyDescent="0.15">
      <c r="C57" s="4"/>
      <c r="D57" s="4"/>
      <c r="F57" s="4"/>
      <c r="G57" s="4"/>
      <c r="J57" s="4"/>
      <c r="K57" s="4"/>
      <c r="L57" s="4"/>
      <c r="T57" s="4"/>
    </row>
    <row r="58" spans="1:23" ht="12" x14ac:dyDescent="0.15">
      <c r="T58" s="4"/>
    </row>
  </sheetData>
  <sheetProtection sheet="1" objects="1" scenarios="1" selectLockedCells="1"/>
  <mergeCells count="15">
    <mergeCell ref="A1:B1"/>
    <mergeCell ref="C1:E1"/>
    <mergeCell ref="G1:H1"/>
    <mergeCell ref="L1:P1"/>
    <mergeCell ref="C2:E2"/>
    <mergeCell ref="G10:H10"/>
    <mergeCell ref="I10:J10"/>
    <mergeCell ref="K10:L10"/>
    <mergeCell ref="M10:P10"/>
    <mergeCell ref="A3:B3"/>
    <mergeCell ref="C3:D3"/>
    <mergeCell ref="G3:H3"/>
    <mergeCell ref="I3:P3"/>
    <mergeCell ref="D8:E8"/>
    <mergeCell ref="H8:I8"/>
  </mergeCells>
  <phoneticPr fontId="51"/>
  <conditionalFormatting sqref="C3:D3 G3:H3">
    <cfRule type="expression" dxfId="22" priority="3" stopIfTrue="1">
      <formula>NOT(ISERROR(SEARCH("0",C3)))</formula>
    </cfRule>
  </conditionalFormatting>
  <conditionalFormatting sqref="E13:E52">
    <cfRule type="expression" dxfId="21" priority="2" stopIfTrue="1">
      <formula>NOT(ISERROR(SEARCH("0",E13)))</formula>
    </cfRule>
  </conditionalFormatting>
  <dataValidations count="5">
    <dataValidation imeMode="halfKatakana" allowBlank="1" showInputMessage="1" showErrorMessage="1" sqref="D12:D52" xr:uid="{00000000-0002-0000-0300-000000000000}"/>
    <dataValidation type="list" allowBlank="1" showInputMessage="1" showErrorMessage="1" sqref="Q14:Q52 M13:M52 O13:O52" xr:uid="{00000000-0002-0000-0300-000001000000}">
      <formula1>"○"</formula1>
    </dataValidation>
    <dataValidation imeMode="on" allowBlank="1" showInputMessage="1" showErrorMessage="1" sqref="C13:C52 E13:E52" xr:uid="{00000000-0002-0000-0300-000002000000}"/>
    <dataValidation imeMode="disabled" allowBlank="1" showInputMessage="1" showErrorMessage="1" sqref="J13:J52 L13:L52 H13:H52" xr:uid="{00000000-0002-0000-0300-000003000000}"/>
    <dataValidation type="list" allowBlank="1" showInputMessage="1" showErrorMessage="1" error="入力が正しくありません_x000d_" sqref="G13:G52 K13:K52 I13:I52" xr:uid="{00000000-0002-0000-0300-000004000000}">
      <formula1>$S$12:$S$40</formula1>
    </dataValidation>
  </dataValidations>
  <printOptions horizontalCentered="1"/>
  <pageMargins left="0.39370078740157483" right="0.39370078740157483" top="0.59055118110236227" bottom="0.39370078740157483" header="0.35433070866141736" footer="0.23622047244094491"/>
  <pageSetup paperSize="9"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indexed="10"/>
    <pageSetUpPr fitToPage="1"/>
  </sheetPr>
  <dimension ref="A1:AA57"/>
  <sheetViews>
    <sheetView showGridLines="0" zoomScale="90" zoomScaleNormal="90" workbookViewId="0">
      <pane xSplit="6" ySplit="12" topLeftCell="G13" activePane="bottomRight" state="frozenSplit"/>
      <selection pane="topRight"/>
      <selection pane="bottomLeft"/>
      <selection pane="bottomRight" activeCell="B13" sqref="B13"/>
    </sheetView>
  </sheetViews>
  <sheetFormatPr defaultColWidth="9" defaultRowHeight="12" x14ac:dyDescent="0.15"/>
  <cols>
    <col min="1" max="1" width="5.5" style="65" customWidth="1"/>
    <col min="2" max="2" width="7.125" style="65" customWidth="1"/>
    <col min="3" max="3" width="15.625" style="65" customWidth="1"/>
    <col min="4" max="4" width="14.125" style="65" bestFit="1" customWidth="1"/>
    <col min="5" max="5" width="9" style="71" customWidth="1"/>
    <col min="6" max="6" width="4" style="72" customWidth="1"/>
    <col min="7" max="7" width="10.125" style="65" customWidth="1"/>
    <col min="8" max="8" width="8.125" style="71" customWidth="1"/>
    <col min="9" max="9" width="10.125" style="71" customWidth="1"/>
    <col min="10" max="10" width="8.125" style="65" customWidth="1"/>
    <col min="11" max="11" width="10.125" style="65" customWidth="1"/>
    <col min="12" max="12" width="8.125" style="65" customWidth="1"/>
    <col min="13" max="13" width="4.5" style="71" customWidth="1"/>
    <col min="14" max="14" width="5.875" style="71" customWidth="1"/>
    <col min="15" max="15" width="4.5" style="71" customWidth="1"/>
    <col min="16" max="16" width="6" style="71" customWidth="1"/>
    <col min="17" max="17" width="5.375" style="71" customWidth="1"/>
    <col min="18" max="18" width="1.25" style="71" customWidth="1"/>
    <col min="19" max="19" width="9.5" style="71" hidden="1" customWidth="1"/>
    <col min="20" max="20" width="1.25" style="71" hidden="1" customWidth="1"/>
    <col min="21" max="21" width="2.5" style="71" hidden="1" customWidth="1"/>
    <col min="22" max="22" width="7.625" style="71" hidden="1" customWidth="1"/>
    <col min="23" max="26" width="9" style="71" hidden="1" customWidth="1"/>
    <col min="27" max="16384" width="9" style="71"/>
  </cols>
  <sheetData>
    <row r="1" spans="1:27" ht="26.25" customHeight="1" x14ac:dyDescent="0.15">
      <c r="A1" s="328" t="s">
        <v>83</v>
      </c>
      <c r="B1" s="329"/>
      <c r="C1" s="319" t="str">
        <f>男入力!C1</f>
        <v>第78回十勝高等学校陸上競技選手権大会</v>
      </c>
      <c r="D1" s="320"/>
      <c r="E1" s="343"/>
      <c r="F1" s="104"/>
      <c r="G1" s="344" t="s">
        <v>152</v>
      </c>
      <c r="H1" s="344"/>
      <c r="I1" s="105" t="s">
        <v>84</v>
      </c>
      <c r="J1" s="106"/>
      <c r="K1" s="106"/>
      <c r="L1" s="345" t="s">
        <v>85</v>
      </c>
      <c r="M1" s="345"/>
      <c r="N1" s="345"/>
      <c r="O1" s="345"/>
      <c r="P1" s="345"/>
    </row>
    <row r="2" spans="1:27" ht="15.75" customHeight="1" x14ac:dyDescent="0.15">
      <c r="A2" s="106"/>
      <c r="B2" s="106"/>
      <c r="C2" s="346"/>
      <c r="D2" s="346"/>
      <c r="E2" s="346"/>
      <c r="F2" s="107"/>
      <c r="G2" s="106"/>
      <c r="H2" s="105"/>
      <c r="I2" s="108"/>
      <c r="J2" s="106"/>
      <c r="K2" s="106"/>
      <c r="L2" s="106"/>
      <c r="M2" s="105"/>
      <c r="N2" s="105"/>
      <c r="O2" s="105"/>
      <c r="P2" s="105"/>
    </row>
    <row r="3" spans="1:27" ht="20.25" customHeight="1" x14ac:dyDescent="0.15">
      <c r="A3" s="335" t="s">
        <v>11</v>
      </c>
      <c r="B3" s="336"/>
      <c r="C3" s="337">
        <f>申込必要事項!D4</f>
        <v>0</v>
      </c>
      <c r="D3" s="338"/>
      <c r="E3" s="109"/>
      <c r="F3" s="110" t="s">
        <v>86</v>
      </c>
      <c r="G3" s="403">
        <f>申込必要事項!D6</f>
        <v>0</v>
      </c>
      <c r="H3" s="403"/>
      <c r="I3" s="339">
        <f>申込必要事項!D7</f>
        <v>0</v>
      </c>
      <c r="J3" s="339"/>
      <c r="K3" s="339"/>
      <c r="L3" s="339"/>
      <c r="M3" s="339"/>
      <c r="N3" s="339"/>
      <c r="O3" s="339"/>
      <c r="P3" s="339"/>
    </row>
    <row r="4" spans="1:27" ht="6" customHeight="1" x14ac:dyDescent="0.15">
      <c r="A4" s="111"/>
      <c r="B4" s="111"/>
      <c r="C4" s="112"/>
      <c r="D4" s="107"/>
      <c r="E4" s="107"/>
      <c r="F4" s="107"/>
      <c r="G4" s="106"/>
      <c r="H4" s="105"/>
      <c r="I4" s="105"/>
      <c r="J4" s="113"/>
      <c r="K4" s="113"/>
      <c r="L4" s="113"/>
      <c r="M4" s="113"/>
      <c r="N4" s="113"/>
      <c r="O4" s="113"/>
      <c r="P4" s="113"/>
    </row>
    <row r="5" spans="1:27" ht="15.75" customHeight="1" x14ac:dyDescent="0.15">
      <c r="A5" s="111"/>
      <c r="B5" s="111"/>
      <c r="C5" s="114"/>
      <c r="D5" s="257" t="s">
        <v>120</v>
      </c>
      <c r="E5" s="264">
        <f>COUNTA(C13:C52)</f>
        <v>0</v>
      </c>
      <c r="F5" s="265" t="s">
        <v>87</v>
      </c>
      <c r="G5" s="265" t="s">
        <v>88</v>
      </c>
      <c r="H5" s="266">
        <v>3000</v>
      </c>
      <c r="I5" s="267" t="s">
        <v>89</v>
      </c>
      <c r="J5" s="268">
        <f>IF(E5="","",E5*H5)</f>
        <v>0</v>
      </c>
      <c r="K5" s="269" t="s">
        <v>90</v>
      </c>
      <c r="L5" s="105"/>
      <c r="M5" s="105"/>
      <c r="N5" s="105"/>
      <c r="O5" s="105"/>
      <c r="P5" s="113"/>
    </row>
    <row r="6" spans="1:27" ht="13.5" hidden="1" customHeight="1" x14ac:dyDescent="0.15">
      <c r="A6" s="111"/>
      <c r="B6" s="111"/>
      <c r="C6" s="114"/>
      <c r="D6" s="115" t="s">
        <v>91</v>
      </c>
      <c r="E6" s="116">
        <f>COUNTIF($U$13:$U$52,2)</f>
        <v>0</v>
      </c>
      <c r="F6" s="117" t="s">
        <v>87</v>
      </c>
      <c r="G6" s="117" t="s">
        <v>88</v>
      </c>
      <c r="H6" s="118">
        <v>3000</v>
      </c>
      <c r="I6" s="119" t="s">
        <v>89</v>
      </c>
      <c r="J6" s="120">
        <f>IF(E6="","",E6*H6)</f>
        <v>0</v>
      </c>
      <c r="K6" s="121" t="s">
        <v>90</v>
      </c>
      <c r="L6" s="105"/>
      <c r="M6" s="105"/>
      <c r="N6" s="105"/>
      <c r="O6" s="105"/>
      <c r="P6" s="113"/>
    </row>
    <row r="7" spans="1:27" ht="13.5" hidden="1" customHeight="1" x14ac:dyDescent="0.15">
      <c r="A7" s="111"/>
      <c r="B7" s="111"/>
      <c r="C7" s="106"/>
      <c r="D7" s="122" t="s">
        <v>92</v>
      </c>
      <c r="E7" s="123">
        <f>COUNTIF($U$13:$U$52,3)</f>
        <v>0</v>
      </c>
      <c r="F7" s="124" t="s">
        <v>87</v>
      </c>
      <c r="G7" s="124" t="s">
        <v>88</v>
      </c>
      <c r="H7" s="125">
        <v>3000</v>
      </c>
      <c r="I7" s="126" t="s">
        <v>89</v>
      </c>
      <c r="J7" s="127">
        <f>IF(E7="","",E7*H7)</f>
        <v>0</v>
      </c>
      <c r="K7" s="128" t="s">
        <v>90</v>
      </c>
      <c r="L7" s="105"/>
      <c r="M7" s="105"/>
      <c r="N7" s="105"/>
      <c r="O7" s="105"/>
      <c r="P7" s="113"/>
    </row>
    <row r="8" spans="1:27" ht="13.5" hidden="1" customHeight="1" x14ac:dyDescent="0.15">
      <c r="A8" s="111"/>
      <c r="B8" s="111"/>
      <c r="C8" s="106"/>
      <c r="D8" s="340"/>
      <c r="E8" s="340"/>
      <c r="F8" s="114"/>
      <c r="G8" s="106"/>
      <c r="H8" s="341" t="s">
        <v>93</v>
      </c>
      <c r="I8" s="342"/>
      <c r="J8" s="129">
        <f>SUM(J5:J7)</f>
        <v>0</v>
      </c>
      <c r="K8" s="130" t="s">
        <v>90</v>
      </c>
      <c r="L8" s="105"/>
      <c r="M8" s="105"/>
      <c r="N8" s="105"/>
      <c r="O8" s="105"/>
      <c r="P8" s="113"/>
    </row>
    <row r="9" spans="1:27" ht="7.5" customHeight="1" x14ac:dyDescent="0.15">
      <c r="A9" s="111"/>
      <c r="B9" s="111"/>
      <c r="C9" s="112"/>
      <c r="D9" s="107"/>
      <c r="E9" s="107"/>
      <c r="F9" s="107"/>
      <c r="G9" s="106"/>
      <c r="H9" s="105"/>
      <c r="I9" s="105"/>
      <c r="J9" s="113"/>
      <c r="K9" s="113"/>
      <c r="L9" s="113"/>
      <c r="M9" s="113"/>
      <c r="N9" s="113"/>
      <c r="O9" s="113"/>
      <c r="P9" s="113"/>
    </row>
    <row r="10" spans="1:27" ht="15.75" customHeight="1" x14ac:dyDescent="0.15">
      <c r="A10" s="242"/>
      <c r="B10" s="242"/>
      <c r="C10" s="242"/>
      <c r="D10" s="242"/>
      <c r="E10" s="243"/>
      <c r="F10" s="244"/>
      <c r="G10" s="317" t="s">
        <v>94</v>
      </c>
      <c r="H10" s="317"/>
      <c r="I10" s="317" t="s">
        <v>95</v>
      </c>
      <c r="J10" s="317"/>
      <c r="K10" s="317" t="s">
        <v>96</v>
      </c>
      <c r="L10" s="317"/>
      <c r="M10" s="318" t="s">
        <v>97</v>
      </c>
      <c r="N10" s="318"/>
      <c r="O10" s="318"/>
      <c r="P10" s="318"/>
    </row>
    <row r="11" spans="1:27" s="73" customFormat="1" ht="15.75" customHeight="1" x14ac:dyDescent="0.15">
      <c r="A11" s="245" t="s">
        <v>7</v>
      </c>
      <c r="B11" s="245" t="s">
        <v>8</v>
      </c>
      <c r="C11" s="245" t="s">
        <v>9</v>
      </c>
      <c r="D11" s="245" t="s">
        <v>10</v>
      </c>
      <c r="E11" s="246" t="s">
        <v>11</v>
      </c>
      <c r="F11" s="245" t="s">
        <v>12</v>
      </c>
      <c r="G11" s="246" t="s">
        <v>13</v>
      </c>
      <c r="H11" s="247" t="s">
        <v>151</v>
      </c>
      <c r="I11" s="246" t="s">
        <v>14</v>
      </c>
      <c r="J11" s="247" t="s">
        <v>151</v>
      </c>
      <c r="K11" s="246" t="s">
        <v>15</v>
      </c>
      <c r="L11" s="247" t="s">
        <v>151</v>
      </c>
      <c r="M11" s="255" t="s">
        <v>16</v>
      </c>
      <c r="N11" s="255" t="s">
        <v>184</v>
      </c>
      <c r="O11" s="255" t="s">
        <v>17</v>
      </c>
      <c r="P11" s="255" t="s">
        <v>184</v>
      </c>
      <c r="Q11" s="71"/>
      <c r="U11" s="71"/>
    </row>
    <row r="12" spans="1:27" s="74" customFormat="1" ht="15.75" customHeight="1" x14ac:dyDescent="0.15">
      <c r="A12" s="76" t="s">
        <v>18</v>
      </c>
      <c r="B12" s="77">
        <v>500</v>
      </c>
      <c r="C12" s="258" t="s">
        <v>156</v>
      </c>
      <c r="D12" s="258" t="s">
        <v>157</v>
      </c>
      <c r="E12" s="258" t="s">
        <v>158</v>
      </c>
      <c r="F12" s="259">
        <v>2</v>
      </c>
      <c r="G12" s="258" t="s">
        <v>117</v>
      </c>
      <c r="H12" s="260" t="s">
        <v>130</v>
      </c>
      <c r="I12" s="258" t="s">
        <v>118</v>
      </c>
      <c r="J12" s="260" t="s">
        <v>119</v>
      </c>
      <c r="K12" s="258"/>
      <c r="L12" s="260"/>
      <c r="M12" s="103" t="s">
        <v>28</v>
      </c>
      <c r="N12" s="298">
        <v>53.6</v>
      </c>
      <c r="O12" s="103"/>
      <c r="P12" s="297"/>
      <c r="Q12" s="71"/>
      <c r="U12" s="71"/>
    </row>
    <row r="13" spans="1:27" s="74" customFormat="1" ht="17.25" customHeight="1" x14ac:dyDescent="0.15">
      <c r="A13" s="248">
        <v>1</v>
      </c>
      <c r="B13" s="261"/>
      <c r="C13" s="261"/>
      <c r="D13" s="261"/>
      <c r="E13" s="404" t="str">
        <f>IF(B13="","",$C$3)</f>
        <v/>
      </c>
      <c r="F13" s="262"/>
      <c r="G13" s="261"/>
      <c r="H13" s="263"/>
      <c r="I13" s="261"/>
      <c r="J13" s="263"/>
      <c r="K13" s="261"/>
      <c r="L13" s="263"/>
      <c r="M13" s="196"/>
      <c r="N13" s="196"/>
      <c r="O13" s="196"/>
      <c r="P13" s="296"/>
      <c r="Q13" s="71"/>
      <c r="S13" s="74" t="str">
        <f>IF(参加人数!E5="","",参加人数!E5)</f>
        <v>100m</v>
      </c>
      <c r="U13" s="71">
        <f>COUNTA(G13,I13,K13)</f>
        <v>0</v>
      </c>
      <c r="V13" s="2" t="str">
        <f t="shared" ref="V13:V52" si="0">IF($B13="","",IF(M13="○",$B13,""))</f>
        <v/>
      </c>
      <c r="W13" s="2" t="str">
        <f>IF($B13="","",IF(O13="○",$B13,""))</f>
        <v/>
      </c>
      <c r="X13" s="2" t="str">
        <f>IF(COUNT($V$13:$V$52)&gt;=4,SMALL($V$13:$V$52,Z13),"")</f>
        <v/>
      </c>
      <c r="Y13" s="2" t="str">
        <f>IF(COUNT($W$13:$W$52)&gt;=4,SMALL($W$13:$W$52,Z13),"")</f>
        <v/>
      </c>
      <c r="Z13" s="2">
        <v>1</v>
      </c>
      <c r="AA13" s="2"/>
    </row>
    <row r="14" spans="1:27" s="74" customFormat="1" ht="17.25" customHeight="1" x14ac:dyDescent="0.15">
      <c r="A14" s="248">
        <v>2</v>
      </c>
      <c r="B14" s="261"/>
      <c r="C14" s="261"/>
      <c r="D14" s="261"/>
      <c r="E14" s="404" t="str">
        <f t="shared" ref="E14:E52" si="1">IF(B14="","",$C$3)</f>
        <v/>
      </c>
      <c r="F14" s="262"/>
      <c r="G14" s="261"/>
      <c r="H14" s="263"/>
      <c r="I14" s="261"/>
      <c r="J14" s="263"/>
      <c r="K14" s="261"/>
      <c r="L14" s="263"/>
      <c r="M14" s="196"/>
      <c r="N14" s="196"/>
      <c r="O14" s="196"/>
      <c r="P14" s="296"/>
      <c r="Q14" s="75"/>
      <c r="S14" s="74" t="str">
        <f>IF(参加人数!E6="","",参加人数!E6)</f>
        <v>200m</v>
      </c>
      <c r="U14" s="71">
        <f t="shared" ref="U14:U52" si="2">COUNTA(G14,I14,K14)</f>
        <v>0</v>
      </c>
      <c r="V14" s="2" t="str">
        <f t="shared" si="0"/>
        <v/>
      </c>
      <c r="W14" s="2" t="str">
        <f t="shared" ref="W14:W52" si="3">IF($B14="","",IF(O14="○",$B14,""))</f>
        <v/>
      </c>
      <c r="X14" s="2" t="str">
        <f t="shared" ref="X14:X18" si="4">IF(COUNT($V$13:$V$52)&gt;=4,SMALL($V$13:$V$52,Z14),"")</f>
        <v/>
      </c>
      <c r="Y14" s="2" t="str">
        <f t="shared" ref="Y14:Y18" si="5">IF(COUNT($W$13:$W$52)&gt;=4,SMALL($W$13:$W$52,Z14),"")</f>
        <v/>
      </c>
      <c r="Z14" s="2">
        <v>2</v>
      </c>
      <c r="AA14" s="2"/>
    </row>
    <row r="15" spans="1:27" s="74" customFormat="1" ht="17.25" customHeight="1" x14ac:dyDescent="0.15">
      <c r="A15" s="248">
        <v>3</v>
      </c>
      <c r="B15" s="261"/>
      <c r="C15" s="261"/>
      <c r="D15" s="261"/>
      <c r="E15" s="404" t="str">
        <f t="shared" si="1"/>
        <v/>
      </c>
      <c r="F15" s="262"/>
      <c r="G15" s="261"/>
      <c r="H15" s="263"/>
      <c r="I15" s="261"/>
      <c r="J15" s="263"/>
      <c r="K15" s="261"/>
      <c r="L15" s="263"/>
      <c r="M15" s="196"/>
      <c r="N15" s="196"/>
      <c r="O15" s="196"/>
      <c r="P15" s="296"/>
      <c r="Q15" s="75"/>
      <c r="S15" s="74" t="str">
        <f>IF(参加人数!E7="","",参加人数!E7)</f>
        <v>400m</v>
      </c>
      <c r="U15" s="71">
        <f t="shared" si="2"/>
        <v>0</v>
      </c>
      <c r="V15" s="2" t="str">
        <f t="shared" si="0"/>
        <v/>
      </c>
      <c r="W15" s="2" t="str">
        <f t="shared" si="3"/>
        <v/>
      </c>
      <c r="X15" s="2" t="str">
        <f t="shared" si="4"/>
        <v/>
      </c>
      <c r="Y15" s="2" t="str">
        <f t="shared" si="5"/>
        <v/>
      </c>
      <c r="Z15" s="2">
        <v>3</v>
      </c>
      <c r="AA15" s="2"/>
    </row>
    <row r="16" spans="1:27" s="74" customFormat="1" ht="17.25" customHeight="1" x14ac:dyDescent="0.15">
      <c r="A16" s="248">
        <v>4</v>
      </c>
      <c r="B16" s="261"/>
      <c r="C16" s="261"/>
      <c r="D16" s="261"/>
      <c r="E16" s="404" t="str">
        <f t="shared" si="1"/>
        <v/>
      </c>
      <c r="F16" s="262"/>
      <c r="G16" s="261"/>
      <c r="H16" s="263"/>
      <c r="I16" s="261"/>
      <c r="J16" s="263"/>
      <c r="K16" s="261"/>
      <c r="L16" s="263"/>
      <c r="M16" s="196"/>
      <c r="N16" s="196"/>
      <c r="O16" s="196"/>
      <c r="P16" s="296"/>
      <c r="Q16" s="75"/>
      <c r="S16" s="74" t="str">
        <f>IF(参加人数!E8="","",参加人数!E8)</f>
        <v>800m</v>
      </c>
      <c r="U16" s="71">
        <f t="shared" si="2"/>
        <v>0</v>
      </c>
      <c r="V16" s="2" t="str">
        <f t="shared" si="0"/>
        <v/>
      </c>
      <c r="W16" s="2" t="str">
        <f t="shared" si="3"/>
        <v/>
      </c>
      <c r="X16" s="2" t="str">
        <f t="shared" si="4"/>
        <v/>
      </c>
      <c r="Y16" s="2" t="str">
        <f t="shared" si="5"/>
        <v/>
      </c>
      <c r="Z16" s="2">
        <v>4</v>
      </c>
      <c r="AA16" s="2"/>
    </row>
    <row r="17" spans="1:27" s="74" customFormat="1" ht="17.25" customHeight="1" x14ac:dyDescent="0.15">
      <c r="A17" s="248">
        <v>5</v>
      </c>
      <c r="B17" s="261"/>
      <c r="C17" s="261"/>
      <c r="D17" s="261"/>
      <c r="E17" s="404" t="str">
        <f t="shared" si="1"/>
        <v/>
      </c>
      <c r="F17" s="262"/>
      <c r="G17" s="261"/>
      <c r="H17" s="263"/>
      <c r="I17" s="261"/>
      <c r="J17" s="263"/>
      <c r="K17" s="261"/>
      <c r="L17" s="263"/>
      <c r="M17" s="196"/>
      <c r="N17" s="196"/>
      <c r="O17" s="196"/>
      <c r="P17" s="296"/>
      <c r="Q17" s="75"/>
      <c r="S17" s="74" t="str">
        <f>IF(参加人数!E9="","",参加人数!E9)</f>
        <v>1500m</v>
      </c>
      <c r="U17" s="71">
        <f t="shared" si="2"/>
        <v>0</v>
      </c>
      <c r="V17" s="2" t="str">
        <f t="shared" si="0"/>
        <v/>
      </c>
      <c r="W17" s="2" t="str">
        <f t="shared" si="3"/>
        <v/>
      </c>
      <c r="X17" s="2" t="str">
        <f t="shared" si="4"/>
        <v/>
      </c>
      <c r="Y17" s="2" t="str">
        <f t="shared" si="5"/>
        <v/>
      </c>
      <c r="Z17" s="2">
        <v>5</v>
      </c>
      <c r="AA17" s="2"/>
    </row>
    <row r="18" spans="1:27" s="74" customFormat="1" ht="17.25" customHeight="1" x14ac:dyDescent="0.15">
      <c r="A18" s="248">
        <v>6</v>
      </c>
      <c r="B18" s="261"/>
      <c r="C18" s="261"/>
      <c r="D18" s="261"/>
      <c r="E18" s="404" t="str">
        <f t="shared" si="1"/>
        <v/>
      </c>
      <c r="F18" s="262"/>
      <c r="G18" s="261"/>
      <c r="H18" s="263"/>
      <c r="I18" s="261"/>
      <c r="J18" s="263"/>
      <c r="K18" s="261"/>
      <c r="L18" s="263"/>
      <c r="M18" s="196"/>
      <c r="N18" s="196"/>
      <c r="O18" s="196"/>
      <c r="P18" s="296"/>
      <c r="Q18" s="75"/>
      <c r="S18" s="74" t="str">
        <f>IF(参加人数!E10="","",参加人数!E10)</f>
        <v>3000m</v>
      </c>
      <c r="U18" s="71">
        <f t="shared" si="2"/>
        <v>0</v>
      </c>
      <c r="V18" s="2" t="str">
        <f t="shared" si="0"/>
        <v/>
      </c>
      <c r="W18" s="2" t="str">
        <f t="shared" si="3"/>
        <v/>
      </c>
      <c r="X18" s="2" t="str">
        <f t="shared" si="4"/>
        <v/>
      </c>
      <c r="Y18" s="2" t="str">
        <f t="shared" si="5"/>
        <v/>
      </c>
      <c r="Z18" s="2">
        <v>6</v>
      </c>
      <c r="AA18" s="2"/>
    </row>
    <row r="19" spans="1:27" s="74" customFormat="1" ht="17.25" customHeight="1" x14ac:dyDescent="0.15">
      <c r="A19" s="248">
        <v>7</v>
      </c>
      <c r="B19" s="261"/>
      <c r="C19" s="261"/>
      <c r="D19" s="261"/>
      <c r="E19" s="404" t="str">
        <f t="shared" si="1"/>
        <v/>
      </c>
      <c r="F19" s="262"/>
      <c r="G19" s="261"/>
      <c r="H19" s="263"/>
      <c r="I19" s="261"/>
      <c r="J19" s="263"/>
      <c r="K19" s="261"/>
      <c r="L19" s="263"/>
      <c r="M19" s="196"/>
      <c r="N19" s="196"/>
      <c r="O19" s="196"/>
      <c r="P19" s="296"/>
      <c r="Q19" s="75"/>
      <c r="S19" s="74" t="str">
        <f>IF(参加人数!E11="","",参加人数!E11)</f>
        <v>100mH</v>
      </c>
      <c r="U19" s="71">
        <f t="shared" si="2"/>
        <v>0</v>
      </c>
      <c r="V19" s="2" t="str">
        <f t="shared" si="0"/>
        <v/>
      </c>
      <c r="W19" s="2" t="str">
        <f t="shared" si="3"/>
        <v/>
      </c>
      <c r="X19" s="2"/>
      <c r="Y19" s="2"/>
      <c r="Z19" s="2"/>
      <c r="AA19" s="2"/>
    </row>
    <row r="20" spans="1:27" s="74" customFormat="1" ht="17.25" customHeight="1" x14ac:dyDescent="0.15">
      <c r="A20" s="248">
        <v>8</v>
      </c>
      <c r="B20" s="261"/>
      <c r="C20" s="261"/>
      <c r="D20" s="261"/>
      <c r="E20" s="404" t="str">
        <f t="shared" si="1"/>
        <v/>
      </c>
      <c r="F20" s="262"/>
      <c r="G20" s="261"/>
      <c r="H20" s="263"/>
      <c r="I20" s="261"/>
      <c r="J20" s="263"/>
      <c r="K20" s="261"/>
      <c r="L20" s="263"/>
      <c r="M20" s="196"/>
      <c r="N20" s="196"/>
      <c r="O20" s="196"/>
      <c r="P20" s="296"/>
      <c r="Q20" s="75"/>
      <c r="S20" s="74" t="str">
        <f>IF(参加人数!E12="","",参加人数!E12)</f>
        <v>400mH</v>
      </c>
      <c r="U20" s="71">
        <f t="shared" si="2"/>
        <v>0</v>
      </c>
      <c r="V20" s="2" t="str">
        <f t="shared" si="0"/>
        <v/>
      </c>
      <c r="W20" s="2" t="str">
        <f t="shared" si="3"/>
        <v/>
      </c>
      <c r="X20" s="4" t="str">
        <f>IF(COUNT($V$13:$V$52)&gt;=4,VLOOKUP(X13,$B$13:$P$52,13),"")</f>
        <v/>
      </c>
      <c r="Y20" s="6" t="str">
        <f>IF(COUNT($W$13:$W$52)&gt;=4,VLOOKUP(Y13,$B$13:$P$52,15),"")</f>
        <v/>
      </c>
      <c r="Z20" s="2"/>
      <c r="AA20" s="2"/>
    </row>
    <row r="21" spans="1:27" s="74" customFormat="1" ht="17.25" customHeight="1" x14ac:dyDescent="0.15">
      <c r="A21" s="248">
        <v>9</v>
      </c>
      <c r="B21" s="261"/>
      <c r="C21" s="261"/>
      <c r="D21" s="261"/>
      <c r="E21" s="404" t="str">
        <f t="shared" si="1"/>
        <v/>
      </c>
      <c r="F21" s="262"/>
      <c r="G21" s="261"/>
      <c r="H21" s="263"/>
      <c r="I21" s="261"/>
      <c r="J21" s="263"/>
      <c r="K21" s="261"/>
      <c r="L21" s="263"/>
      <c r="M21" s="196"/>
      <c r="N21" s="196"/>
      <c r="O21" s="196"/>
      <c r="P21" s="296"/>
      <c r="Q21" s="75"/>
      <c r="S21" s="74" t="str">
        <f>IF(参加人数!E13="","",参加人数!E13)</f>
        <v>5000mW</v>
      </c>
      <c r="U21" s="71">
        <f t="shared" si="2"/>
        <v>0</v>
      </c>
      <c r="V21" s="2" t="str">
        <f t="shared" si="0"/>
        <v/>
      </c>
      <c r="W21" s="2" t="str">
        <f t="shared" si="3"/>
        <v/>
      </c>
      <c r="X21" s="2"/>
      <c r="Y21" s="2"/>
      <c r="Z21" s="2"/>
      <c r="AA21" s="2"/>
    </row>
    <row r="22" spans="1:27" s="74" customFormat="1" ht="17.25" customHeight="1" x14ac:dyDescent="0.15">
      <c r="A22" s="248">
        <v>10</v>
      </c>
      <c r="B22" s="261"/>
      <c r="C22" s="261"/>
      <c r="D22" s="261"/>
      <c r="E22" s="404" t="str">
        <f t="shared" si="1"/>
        <v/>
      </c>
      <c r="F22" s="262"/>
      <c r="G22" s="261"/>
      <c r="H22" s="263"/>
      <c r="I22" s="261"/>
      <c r="J22" s="263"/>
      <c r="K22" s="261"/>
      <c r="L22" s="263"/>
      <c r="M22" s="196"/>
      <c r="N22" s="196"/>
      <c r="O22" s="196"/>
      <c r="P22" s="296"/>
      <c r="Q22" s="75"/>
      <c r="S22" s="74" t="str">
        <f>IF(参加人数!E14="","",参加人数!E14)</f>
        <v>走高跳</v>
      </c>
      <c r="U22" s="71">
        <f t="shared" si="2"/>
        <v>0</v>
      </c>
      <c r="V22" s="2" t="str">
        <f t="shared" si="0"/>
        <v/>
      </c>
      <c r="W22" s="2" t="str">
        <f t="shared" si="3"/>
        <v/>
      </c>
      <c r="X22" s="2"/>
      <c r="Y22" s="2"/>
      <c r="Z22" s="2"/>
      <c r="AA22" s="2"/>
    </row>
    <row r="23" spans="1:27" s="74" customFormat="1" ht="17.25" customHeight="1" x14ac:dyDescent="0.15">
      <c r="A23" s="248">
        <v>11</v>
      </c>
      <c r="B23" s="261"/>
      <c r="C23" s="261"/>
      <c r="D23" s="261"/>
      <c r="E23" s="404" t="str">
        <f t="shared" si="1"/>
        <v/>
      </c>
      <c r="F23" s="262"/>
      <c r="G23" s="261"/>
      <c r="H23" s="263"/>
      <c r="I23" s="261"/>
      <c r="J23" s="263"/>
      <c r="K23" s="261"/>
      <c r="L23" s="263"/>
      <c r="M23" s="196"/>
      <c r="N23" s="196"/>
      <c r="O23" s="196"/>
      <c r="P23" s="296"/>
      <c r="Q23" s="75"/>
      <c r="S23" s="74" t="str">
        <f>IF(参加人数!E15="","",参加人数!E15)</f>
        <v>棒高跳</v>
      </c>
      <c r="U23" s="71">
        <f t="shared" si="2"/>
        <v>0</v>
      </c>
      <c r="V23" s="2" t="str">
        <f t="shared" si="0"/>
        <v/>
      </c>
      <c r="W23" s="2" t="str">
        <f t="shared" si="3"/>
        <v/>
      </c>
      <c r="X23" s="2"/>
      <c r="Y23" s="2"/>
      <c r="Z23" s="2"/>
      <c r="AA23" s="2"/>
    </row>
    <row r="24" spans="1:27" s="74" customFormat="1" ht="17.25" customHeight="1" x14ac:dyDescent="0.15">
      <c r="A24" s="248">
        <v>12</v>
      </c>
      <c r="B24" s="261"/>
      <c r="C24" s="261"/>
      <c r="D24" s="261"/>
      <c r="E24" s="404" t="str">
        <f t="shared" si="1"/>
        <v/>
      </c>
      <c r="F24" s="262"/>
      <c r="G24" s="261"/>
      <c r="H24" s="263"/>
      <c r="I24" s="261"/>
      <c r="J24" s="263"/>
      <c r="K24" s="261"/>
      <c r="L24" s="263"/>
      <c r="M24" s="196"/>
      <c r="N24" s="196"/>
      <c r="O24" s="196"/>
      <c r="P24" s="296"/>
      <c r="Q24" s="75"/>
      <c r="S24" s="74" t="str">
        <f>IF(参加人数!E16="","",参加人数!E16)</f>
        <v>走幅跳</v>
      </c>
      <c r="U24" s="71">
        <f t="shared" si="2"/>
        <v>0</v>
      </c>
      <c r="V24" s="2" t="str">
        <f t="shared" si="0"/>
        <v/>
      </c>
      <c r="W24" s="2" t="str">
        <f t="shared" si="3"/>
        <v/>
      </c>
      <c r="X24" s="2"/>
      <c r="Y24" s="2"/>
      <c r="Z24" s="2"/>
      <c r="AA24" s="2"/>
    </row>
    <row r="25" spans="1:27" s="74" customFormat="1" ht="17.25" customHeight="1" x14ac:dyDescent="0.15">
      <c r="A25" s="248">
        <v>13</v>
      </c>
      <c r="B25" s="195"/>
      <c r="C25" s="195"/>
      <c r="D25" s="195"/>
      <c r="E25" s="404" t="str">
        <f t="shared" si="1"/>
        <v/>
      </c>
      <c r="F25" s="196"/>
      <c r="G25" s="195"/>
      <c r="H25" s="197"/>
      <c r="I25" s="195"/>
      <c r="J25" s="197"/>
      <c r="K25" s="195"/>
      <c r="L25" s="197"/>
      <c r="M25" s="196"/>
      <c r="N25" s="196"/>
      <c r="O25" s="196"/>
      <c r="P25" s="296"/>
      <c r="Q25" s="75"/>
      <c r="S25" s="74" t="str">
        <f>IF(参加人数!E17="","",参加人数!E17)</f>
        <v>三段跳</v>
      </c>
      <c r="U25" s="71">
        <f t="shared" si="2"/>
        <v>0</v>
      </c>
      <c r="V25" s="2" t="str">
        <f t="shared" si="0"/>
        <v/>
      </c>
      <c r="W25" s="2" t="str">
        <f t="shared" si="3"/>
        <v/>
      </c>
      <c r="X25" s="2"/>
      <c r="Y25" s="2"/>
      <c r="Z25" s="2"/>
      <c r="AA25" s="2"/>
    </row>
    <row r="26" spans="1:27" s="74" customFormat="1" ht="17.25" customHeight="1" x14ac:dyDescent="0.15">
      <c r="A26" s="248">
        <v>14</v>
      </c>
      <c r="B26" s="195"/>
      <c r="C26" s="195"/>
      <c r="D26" s="195"/>
      <c r="E26" s="404" t="str">
        <f t="shared" si="1"/>
        <v/>
      </c>
      <c r="F26" s="196"/>
      <c r="G26" s="261"/>
      <c r="H26" s="263"/>
      <c r="I26" s="261"/>
      <c r="J26" s="263"/>
      <c r="K26" s="261"/>
      <c r="L26" s="197"/>
      <c r="M26" s="196"/>
      <c r="N26" s="196"/>
      <c r="O26" s="196"/>
      <c r="P26" s="296"/>
      <c r="Q26" s="75"/>
      <c r="S26" s="74" t="str">
        <f>IF(参加人数!E18="","",参加人数!E18)</f>
        <v>砲丸投</v>
      </c>
      <c r="U26" s="71">
        <f t="shared" si="2"/>
        <v>0</v>
      </c>
      <c r="V26" s="2" t="str">
        <f t="shared" si="0"/>
        <v/>
      </c>
      <c r="W26" s="2" t="str">
        <f t="shared" si="3"/>
        <v/>
      </c>
      <c r="X26" s="2"/>
      <c r="Y26" s="2"/>
      <c r="Z26" s="2"/>
      <c r="AA26" s="2"/>
    </row>
    <row r="27" spans="1:27" s="74" customFormat="1" ht="17.25" customHeight="1" x14ac:dyDescent="0.15">
      <c r="A27" s="248">
        <v>15</v>
      </c>
      <c r="B27" s="195"/>
      <c r="C27" s="195"/>
      <c r="D27" s="195"/>
      <c r="E27" s="404" t="str">
        <f t="shared" si="1"/>
        <v/>
      </c>
      <c r="F27" s="196"/>
      <c r="G27" s="195"/>
      <c r="H27" s="197"/>
      <c r="I27" s="195"/>
      <c r="J27" s="197"/>
      <c r="K27" s="195"/>
      <c r="L27" s="197"/>
      <c r="M27" s="196"/>
      <c r="N27" s="196"/>
      <c r="O27" s="196"/>
      <c r="P27" s="296"/>
      <c r="Q27" s="75"/>
      <c r="S27" s="74" t="str">
        <f>IF(参加人数!E19="","",参加人数!E19)</f>
        <v>円盤投</v>
      </c>
      <c r="U27" s="71">
        <f t="shared" si="2"/>
        <v>0</v>
      </c>
      <c r="V27" s="2" t="str">
        <f t="shared" si="0"/>
        <v/>
      </c>
      <c r="W27" s="2" t="str">
        <f t="shared" si="3"/>
        <v/>
      </c>
      <c r="X27" s="2"/>
      <c r="Y27" s="2"/>
      <c r="Z27" s="2"/>
      <c r="AA27" s="2"/>
    </row>
    <row r="28" spans="1:27" s="74" customFormat="1" ht="17.25" customHeight="1" x14ac:dyDescent="0.15">
      <c r="A28" s="248">
        <v>16</v>
      </c>
      <c r="B28" s="195"/>
      <c r="C28" s="195"/>
      <c r="D28" s="195"/>
      <c r="E28" s="404" t="str">
        <f t="shared" si="1"/>
        <v/>
      </c>
      <c r="F28" s="196"/>
      <c r="G28" s="195"/>
      <c r="H28" s="197"/>
      <c r="I28" s="195"/>
      <c r="J28" s="197"/>
      <c r="K28" s="195"/>
      <c r="L28" s="197"/>
      <c r="M28" s="196"/>
      <c r="N28" s="196"/>
      <c r="O28" s="196"/>
      <c r="P28" s="296"/>
      <c r="Q28" s="75"/>
      <c r="S28" s="74" t="str">
        <f>IF(参加人数!E20="","",参加人数!E20)</f>
        <v>ハンマー投</v>
      </c>
      <c r="U28" s="71">
        <f t="shared" si="2"/>
        <v>0</v>
      </c>
      <c r="V28" s="2" t="str">
        <f t="shared" si="0"/>
        <v/>
      </c>
      <c r="W28" s="2" t="str">
        <f t="shared" si="3"/>
        <v/>
      </c>
      <c r="X28" s="2"/>
      <c r="Y28" s="2"/>
      <c r="Z28" s="2"/>
      <c r="AA28" s="2"/>
    </row>
    <row r="29" spans="1:27" s="74" customFormat="1" ht="17.25" customHeight="1" x14ac:dyDescent="0.15">
      <c r="A29" s="248">
        <v>17</v>
      </c>
      <c r="B29" s="195"/>
      <c r="C29" s="195"/>
      <c r="D29" s="195"/>
      <c r="E29" s="404" t="str">
        <f t="shared" si="1"/>
        <v/>
      </c>
      <c r="F29" s="196"/>
      <c r="G29" s="195"/>
      <c r="H29" s="197"/>
      <c r="I29" s="195"/>
      <c r="J29" s="197"/>
      <c r="K29" s="195"/>
      <c r="L29" s="197"/>
      <c r="M29" s="196"/>
      <c r="N29" s="196"/>
      <c r="O29" s="196"/>
      <c r="P29" s="296"/>
      <c r="Q29" s="75"/>
      <c r="S29" s="74" t="str">
        <f>IF(参加人数!E21="","",参加人数!E21)</f>
        <v>やり投</v>
      </c>
      <c r="U29" s="71">
        <f t="shared" si="2"/>
        <v>0</v>
      </c>
      <c r="V29" s="2" t="str">
        <f t="shared" si="0"/>
        <v/>
      </c>
      <c r="W29" s="2" t="str">
        <f t="shared" si="3"/>
        <v/>
      </c>
      <c r="X29" s="2"/>
      <c r="Y29" s="2"/>
      <c r="Z29" s="2"/>
      <c r="AA29" s="2"/>
    </row>
    <row r="30" spans="1:27" s="74" customFormat="1" ht="17.25" customHeight="1" x14ac:dyDescent="0.15">
      <c r="A30" s="248">
        <v>18</v>
      </c>
      <c r="B30" s="195"/>
      <c r="C30" s="195"/>
      <c r="D30" s="195"/>
      <c r="E30" s="404" t="str">
        <f t="shared" si="1"/>
        <v/>
      </c>
      <c r="F30" s="196"/>
      <c r="G30" s="195"/>
      <c r="H30" s="197"/>
      <c r="I30" s="195"/>
      <c r="J30" s="197"/>
      <c r="K30" s="195"/>
      <c r="L30" s="197"/>
      <c r="M30" s="196"/>
      <c r="N30" s="196"/>
      <c r="O30" s="196"/>
      <c r="P30" s="296"/>
      <c r="Q30" s="75"/>
      <c r="S30" s="74" t="str">
        <f>IF(参加人数!E22="","",参加人数!E22)</f>
        <v>七種競技</v>
      </c>
      <c r="U30" s="71">
        <f t="shared" si="2"/>
        <v>0</v>
      </c>
      <c r="V30" s="2" t="str">
        <f t="shared" si="0"/>
        <v/>
      </c>
      <c r="W30" s="2" t="str">
        <f t="shared" si="3"/>
        <v/>
      </c>
      <c r="X30" s="2"/>
      <c r="Y30" s="2"/>
      <c r="Z30" s="2"/>
      <c r="AA30" s="2"/>
    </row>
    <row r="31" spans="1:27" s="74" customFormat="1" ht="17.25" customHeight="1" x14ac:dyDescent="0.15">
      <c r="A31" s="248">
        <v>19</v>
      </c>
      <c r="B31" s="195"/>
      <c r="C31" s="195"/>
      <c r="D31" s="195"/>
      <c r="E31" s="404" t="str">
        <f t="shared" si="1"/>
        <v/>
      </c>
      <c r="F31" s="196"/>
      <c r="G31" s="195"/>
      <c r="H31" s="197"/>
      <c r="I31" s="195"/>
      <c r="J31" s="197"/>
      <c r="K31" s="195"/>
      <c r="L31" s="197"/>
      <c r="M31" s="196"/>
      <c r="N31" s="196"/>
      <c r="O31" s="196"/>
      <c r="P31" s="296"/>
      <c r="Q31" s="75"/>
      <c r="U31" s="71">
        <f t="shared" si="2"/>
        <v>0</v>
      </c>
      <c r="V31" s="2" t="str">
        <f t="shared" si="0"/>
        <v/>
      </c>
      <c r="W31" s="2" t="str">
        <f t="shared" si="3"/>
        <v/>
      </c>
      <c r="X31" s="2"/>
      <c r="Y31" s="2"/>
      <c r="Z31" s="2"/>
      <c r="AA31" s="2"/>
    </row>
    <row r="32" spans="1:27" s="74" customFormat="1" ht="17.25" customHeight="1" x14ac:dyDescent="0.15">
      <c r="A32" s="248">
        <v>20</v>
      </c>
      <c r="B32" s="195"/>
      <c r="C32" s="195"/>
      <c r="D32" s="195"/>
      <c r="E32" s="404" t="str">
        <f t="shared" si="1"/>
        <v/>
      </c>
      <c r="F32" s="196"/>
      <c r="G32" s="195"/>
      <c r="H32" s="197"/>
      <c r="I32" s="195"/>
      <c r="J32" s="197"/>
      <c r="K32" s="195"/>
      <c r="L32" s="197"/>
      <c r="M32" s="196"/>
      <c r="N32" s="196"/>
      <c r="O32" s="196"/>
      <c r="P32" s="296"/>
      <c r="Q32" s="75"/>
      <c r="U32" s="71">
        <f t="shared" si="2"/>
        <v>0</v>
      </c>
      <c r="V32" s="2" t="str">
        <f t="shared" si="0"/>
        <v/>
      </c>
      <c r="W32" s="2" t="str">
        <f t="shared" si="3"/>
        <v/>
      </c>
      <c r="X32" s="2"/>
      <c r="Y32" s="2"/>
      <c r="Z32" s="2"/>
      <c r="AA32" s="2"/>
    </row>
    <row r="33" spans="1:27" s="74" customFormat="1" ht="17.25" customHeight="1" x14ac:dyDescent="0.15">
      <c r="A33" s="248">
        <v>21</v>
      </c>
      <c r="B33" s="195"/>
      <c r="C33" s="195"/>
      <c r="D33" s="195"/>
      <c r="E33" s="404" t="str">
        <f t="shared" si="1"/>
        <v/>
      </c>
      <c r="F33" s="196"/>
      <c r="G33" s="195"/>
      <c r="H33" s="197"/>
      <c r="I33" s="195"/>
      <c r="J33" s="197"/>
      <c r="K33" s="195"/>
      <c r="L33" s="197"/>
      <c r="M33" s="196"/>
      <c r="N33" s="196"/>
      <c r="O33" s="196"/>
      <c r="P33" s="296"/>
      <c r="Q33" s="75"/>
      <c r="U33" s="71">
        <f t="shared" si="2"/>
        <v>0</v>
      </c>
      <c r="V33" s="2" t="str">
        <f t="shared" si="0"/>
        <v/>
      </c>
      <c r="W33" s="2" t="str">
        <f t="shared" si="3"/>
        <v/>
      </c>
      <c r="X33" s="2"/>
      <c r="Y33" s="2"/>
      <c r="Z33" s="2"/>
      <c r="AA33" s="2"/>
    </row>
    <row r="34" spans="1:27" s="74" customFormat="1" ht="17.25" customHeight="1" x14ac:dyDescent="0.15">
      <c r="A34" s="248">
        <v>22</v>
      </c>
      <c r="B34" s="195"/>
      <c r="C34" s="195"/>
      <c r="D34" s="195"/>
      <c r="E34" s="404" t="str">
        <f t="shared" si="1"/>
        <v/>
      </c>
      <c r="F34" s="196"/>
      <c r="G34" s="195"/>
      <c r="H34" s="197"/>
      <c r="I34" s="195"/>
      <c r="J34" s="197"/>
      <c r="K34" s="195"/>
      <c r="L34" s="197"/>
      <c r="M34" s="196"/>
      <c r="N34" s="196"/>
      <c r="O34" s="196"/>
      <c r="P34" s="296"/>
      <c r="Q34" s="75"/>
      <c r="U34" s="71">
        <f t="shared" si="2"/>
        <v>0</v>
      </c>
      <c r="V34" s="2" t="str">
        <f t="shared" si="0"/>
        <v/>
      </c>
      <c r="W34" s="2" t="str">
        <f t="shared" si="3"/>
        <v/>
      </c>
      <c r="X34" s="2"/>
      <c r="Y34" s="2"/>
      <c r="Z34" s="2"/>
      <c r="AA34" s="2"/>
    </row>
    <row r="35" spans="1:27" s="74" customFormat="1" ht="17.25" customHeight="1" x14ac:dyDescent="0.15">
      <c r="A35" s="248">
        <v>23</v>
      </c>
      <c r="B35" s="195"/>
      <c r="C35" s="195"/>
      <c r="D35" s="195"/>
      <c r="E35" s="404" t="str">
        <f t="shared" si="1"/>
        <v/>
      </c>
      <c r="F35" s="196"/>
      <c r="G35" s="195"/>
      <c r="H35" s="197"/>
      <c r="I35" s="195"/>
      <c r="J35" s="197"/>
      <c r="K35" s="195"/>
      <c r="L35" s="197"/>
      <c r="M35" s="196"/>
      <c r="N35" s="196"/>
      <c r="O35" s="196"/>
      <c r="P35" s="296"/>
      <c r="Q35" s="75"/>
      <c r="U35" s="71">
        <f t="shared" si="2"/>
        <v>0</v>
      </c>
      <c r="V35" s="2" t="str">
        <f t="shared" si="0"/>
        <v/>
      </c>
      <c r="W35" s="2" t="str">
        <f t="shared" si="3"/>
        <v/>
      </c>
      <c r="X35" s="2"/>
      <c r="Y35" s="2"/>
      <c r="Z35" s="2"/>
      <c r="AA35" s="2"/>
    </row>
    <row r="36" spans="1:27" s="74" customFormat="1" ht="17.25" customHeight="1" x14ac:dyDescent="0.15">
      <c r="A36" s="248">
        <v>24</v>
      </c>
      <c r="B36" s="195"/>
      <c r="C36" s="195"/>
      <c r="D36" s="195"/>
      <c r="E36" s="404" t="str">
        <f t="shared" si="1"/>
        <v/>
      </c>
      <c r="F36" s="196"/>
      <c r="G36" s="195"/>
      <c r="H36" s="197"/>
      <c r="I36" s="195"/>
      <c r="J36" s="197"/>
      <c r="K36" s="195"/>
      <c r="L36" s="197"/>
      <c r="M36" s="196"/>
      <c r="N36" s="196"/>
      <c r="O36" s="196"/>
      <c r="P36" s="296"/>
      <c r="Q36" s="75"/>
      <c r="U36" s="71">
        <f t="shared" si="2"/>
        <v>0</v>
      </c>
      <c r="V36" s="2" t="str">
        <f t="shared" si="0"/>
        <v/>
      </c>
      <c r="W36" s="2" t="str">
        <f t="shared" si="3"/>
        <v/>
      </c>
      <c r="X36" s="2"/>
      <c r="Y36" s="2"/>
      <c r="Z36" s="2"/>
      <c r="AA36" s="2"/>
    </row>
    <row r="37" spans="1:27" s="74" customFormat="1" ht="17.25" customHeight="1" x14ac:dyDescent="0.15">
      <c r="A37" s="248">
        <v>25</v>
      </c>
      <c r="B37" s="195"/>
      <c r="C37" s="195"/>
      <c r="D37" s="195"/>
      <c r="E37" s="404" t="str">
        <f t="shared" si="1"/>
        <v/>
      </c>
      <c r="F37" s="196"/>
      <c r="G37" s="195"/>
      <c r="H37" s="197"/>
      <c r="I37" s="195"/>
      <c r="J37" s="197"/>
      <c r="K37" s="195"/>
      <c r="L37" s="197"/>
      <c r="M37" s="196"/>
      <c r="N37" s="196"/>
      <c r="O37" s="196"/>
      <c r="P37" s="296"/>
      <c r="Q37" s="75"/>
      <c r="U37" s="71">
        <f t="shared" si="2"/>
        <v>0</v>
      </c>
      <c r="V37" s="2" t="str">
        <f t="shared" si="0"/>
        <v/>
      </c>
      <c r="W37" s="2" t="str">
        <f t="shared" si="3"/>
        <v/>
      </c>
      <c r="X37" s="2"/>
      <c r="Y37" s="2"/>
      <c r="Z37" s="2"/>
      <c r="AA37" s="2"/>
    </row>
    <row r="38" spans="1:27" s="74" customFormat="1" ht="17.25" customHeight="1" x14ac:dyDescent="0.15">
      <c r="A38" s="248">
        <v>26</v>
      </c>
      <c r="B38" s="195"/>
      <c r="C38" s="195"/>
      <c r="D38" s="195"/>
      <c r="E38" s="404" t="str">
        <f t="shared" si="1"/>
        <v/>
      </c>
      <c r="F38" s="196"/>
      <c r="G38" s="195"/>
      <c r="H38" s="197"/>
      <c r="I38" s="195"/>
      <c r="J38" s="197"/>
      <c r="K38" s="195"/>
      <c r="L38" s="197"/>
      <c r="M38" s="196"/>
      <c r="N38" s="196"/>
      <c r="O38" s="196"/>
      <c r="P38" s="296"/>
      <c r="Q38" s="75"/>
      <c r="U38" s="71">
        <f t="shared" si="2"/>
        <v>0</v>
      </c>
      <c r="V38" s="2" t="str">
        <f t="shared" si="0"/>
        <v/>
      </c>
      <c r="W38" s="2" t="str">
        <f t="shared" si="3"/>
        <v/>
      </c>
      <c r="X38" s="2"/>
      <c r="Y38" s="2"/>
      <c r="Z38" s="2"/>
      <c r="AA38" s="2"/>
    </row>
    <row r="39" spans="1:27" s="74" customFormat="1" ht="17.25" customHeight="1" x14ac:dyDescent="0.15">
      <c r="A39" s="248">
        <v>27</v>
      </c>
      <c r="B39" s="195"/>
      <c r="C39" s="195"/>
      <c r="D39" s="195"/>
      <c r="E39" s="404" t="str">
        <f t="shared" si="1"/>
        <v/>
      </c>
      <c r="F39" s="196"/>
      <c r="G39" s="195"/>
      <c r="H39" s="197"/>
      <c r="I39" s="195"/>
      <c r="J39" s="197"/>
      <c r="K39" s="195"/>
      <c r="L39" s="197"/>
      <c r="M39" s="196"/>
      <c r="N39" s="196"/>
      <c r="O39" s="196"/>
      <c r="P39" s="296"/>
      <c r="Q39" s="75"/>
      <c r="U39" s="71">
        <f t="shared" si="2"/>
        <v>0</v>
      </c>
      <c r="V39" s="2" t="str">
        <f t="shared" si="0"/>
        <v/>
      </c>
      <c r="W39" s="2" t="str">
        <f t="shared" si="3"/>
        <v/>
      </c>
      <c r="X39" s="2"/>
      <c r="Y39" s="2"/>
      <c r="Z39" s="2"/>
      <c r="AA39" s="2"/>
    </row>
    <row r="40" spans="1:27" s="74" customFormat="1" ht="17.25" customHeight="1" x14ac:dyDescent="0.15">
      <c r="A40" s="248">
        <v>28</v>
      </c>
      <c r="B40" s="195"/>
      <c r="C40" s="195"/>
      <c r="D40" s="195"/>
      <c r="E40" s="404" t="str">
        <f t="shared" si="1"/>
        <v/>
      </c>
      <c r="F40" s="196"/>
      <c r="G40" s="195"/>
      <c r="H40" s="197"/>
      <c r="I40" s="195"/>
      <c r="J40" s="197"/>
      <c r="K40" s="195"/>
      <c r="L40" s="197"/>
      <c r="M40" s="196"/>
      <c r="N40" s="196"/>
      <c r="O40" s="196"/>
      <c r="P40" s="296"/>
      <c r="Q40" s="75"/>
      <c r="U40" s="71">
        <f t="shared" si="2"/>
        <v>0</v>
      </c>
      <c r="V40" s="2" t="str">
        <f t="shared" si="0"/>
        <v/>
      </c>
      <c r="W40" s="2" t="str">
        <f t="shared" si="3"/>
        <v/>
      </c>
      <c r="X40" s="2"/>
      <c r="Y40" s="2"/>
      <c r="Z40" s="2"/>
      <c r="AA40" s="2"/>
    </row>
    <row r="41" spans="1:27" s="74" customFormat="1" ht="17.25" customHeight="1" x14ac:dyDescent="0.15">
      <c r="A41" s="248">
        <v>29</v>
      </c>
      <c r="B41" s="195"/>
      <c r="C41" s="195"/>
      <c r="D41" s="195"/>
      <c r="E41" s="404" t="str">
        <f t="shared" si="1"/>
        <v/>
      </c>
      <c r="F41" s="196"/>
      <c r="G41" s="195"/>
      <c r="H41" s="197"/>
      <c r="I41" s="195"/>
      <c r="J41" s="197"/>
      <c r="K41" s="195"/>
      <c r="L41" s="197"/>
      <c r="M41" s="196"/>
      <c r="N41" s="196"/>
      <c r="O41" s="196"/>
      <c r="P41" s="296"/>
      <c r="Q41" s="75"/>
      <c r="U41" s="71">
        <f t="shared" si="2"/>
        <v>0</v>
      </c>
      <c r="V41" s="2" t="str">
        <f t="shared" si="0"/>
        <v/>
      </c>
      <c r="W41" s="2" t="str">
        <f t="shared" si="3"/>
        <v/>
      </c>
      <c r="X41" s="2"/>
      <c r="Y41" s="2"/>
      <c r="Z41" s="2"/>
      <c r="AA41" s="2"/>
    </row>
    <row r="42" spans="1:27" s="74" customFormat="1" ht="17.25" customHeight="1" x14ac:dyDescent="0.15">
      <c r="A42" s="248">
        <v>30</v>
      </c>
      <c r="B42" s="195"/>
      <c r="C42" s="195"/>
      <c r="D42" s="195"/>
      <c r="E42" s="404" t="str">
        <f t="shared" si="1"/>
        <v/>
      </c>
      <c r="F42" s="196"/>
      <c r="G42" s="195"/>
      <c r="H42" s="197"/>
      <c r="I42" s="195"/>
      <c r="J42" s="197"/>
      <c r="K42" s="195"/>
      <c r="L42" s="197"/>
      <c r="M42" s="196"/>
      <c r="N42" s="196"/>
      <c r="O42" s="196"/>
      <c r="P42" s="296"/>
      <c r="Q42" s="75"/>
      <c r="U42" s="71">
        <f t="shared" si="2"/>
        <v>0</v>
      </c>
      <c r="V42" s="2" t="str">
        <f t="shared" si="0"/>
        <v/>
      </c>
      <c r="W42" s="2" t="str">
        <f t="shared" si="3"/>
        <v/>
      </c>
      <c r="X42" s="2"/>
      <c r="Y42" s="2"/>
      <c r="Z42" s="2"/>
      <c r="AA42" s="2"/>
    </row>
    <row r="43" spans="1:27" s="74" customFormat="1" ht="17.25" customHeight="1" x14ac:dyDescent="0.15">
      <c r="A43" s="248">
        <v>31</v>
      </c>
      <c r="B43" s="195"/>
      <c r="C43" s="195"/>
      <c r="D43" s="195"/>
      <c r="E43" s="404" t="str">
        <f t="shared" si="1"/>
        <v/>
      </c>
      <c r="F43" s="196"/>
      <c r="G43" s="195"/>
      <c r="H43" s="197"/>
      <c r="I43" s="195"/>
      <c r="J43" s="197"/>
      <c r="K43" s="195"/>
      <c r="L43" s="197"/>
      <c r="M43" s="196"/>
      <c r="N43" s="196"/>
      <c r="O43" s="196"/>
      <c r="P43" s="296"/>
      <c r="Q43" s="75"/>
      <c r="U43" s="71">
        <f t="shared" si="2"/>
        <v>0</v>
      </c>
      <c r="V43" s="2" t="str">
        <f t="shared" si="0"/>
        <v/>
      </c>
      <c r="W43" s="2" t="str">
        <f t="shared" si="3"/>
        <v/>
      </c>
      <c r="X43" s="2"/>
      <c r="Y43" s="2"/>
      <c r="Z43" s="2"/>
      <c r="AA43" s="2"/>
    </row>
    <row r="44" spans="1:27" s="74" customFormat="1" ht="17.25" customHeight="1" x14ac:dyDescent="0.15">
      <c r="A44" s="248">
        <v>32</v>
      </c>
      <c r="B44" s="195"/>
      <c r="C44" s="195"/>
      <c r="D44" s="195"/>
      <c r="E44" s="404" t="str">
        <f t="shared" si="1"/>
        <v/>
      </c>
      <c r="F44" s="196"/>
      <c r="G44" s="195"/>
      <c r="H44" s="197"/>
      <c r="I44" s="195"/>
      <c r="J44" s="197"/>
      <c r="K44" s="195"/>
      <c r="L44" s="197"/>
      <c r="M44" s="196"/>
      <c r="N44" s="196"/>
      <c r="O44" s="196"/>
      <c r="P44" s="296"/>
      <c r="Q44" s="75"/>
      <c r="U44" s="71">
        <f t="shared" si="2"/>
        <v>0</v>
      </c>
      <c r="V44" s="2" t="str">
        <f t="shared" si="0"/>
        <v/>
      </c>
      <c r="W44" s="2" t="str">
        <f t="shared" si="3"/>
        <v/>
      </c>
      <c r="X44" s="2"/>
      <c r="Y44" s="2"/>
      <c r="Z44" s="2"/>
      <c r="AA44" s="2"/>
    </row>
    <row r="45" spans="1:27" s="74" customFormat="1" ht="17.25" customHeight="1" x14ac:dyDescent="0.15">
      <c r="A45" s="248">
        <v>33</v>
      </c>
      <c r="B45" s="195"/>
      <c r="C45" s="195"/>
      <c r="D45" s="195"/>
      <c r="E45" s="404" t="str">
        <f t="shared" si="1"/>
        <v/>
      </c>
      <c r="F45" s="196"/>
      <c r="G45" s="195"/>
      <c r="H45" s="197"/>
      <c r="I45" s="195"/>
      <c r="J45" s="197"/>
      <c r="K45" s="195"/>
      <c r="L45" s="197"/>
      <c r="M45" s="196"/>
      <c r="N45" s="196"/>
      <c r="O45" s="196"/>
      <c r="P45" s="296"/>
      <c r="Q45" s="75"/>
      <c r="U45" s="71">
        <f t="shared" si="2"/>
        <v>0</v>
      </c>
      <c r="V45" s="2" t="str">
        <f t="shared" si="0"/>
        <v/>
      </c>
      <c r="W45" s="2" t="str">
        <f t="shared" si="3"/>
        <v/>
      </c>
      <c r="X45" s="2"/>
      <c r="Y45" s="2"/>
      <c r="Z45" s="2"/>
      <c r="AA45" s="2"/>
    </row>
    <row r="46" spans="1:27" s="74" customFormat="1" ht="17.25" customHeight="1" x14ac:dyDescent="0.15">
      <c r="A46" s="248">
        <v>34</v>
      </c>
      <c r="B46" s="195"/>
      <c r="C46" s="195"/>
      <c r="D46" s="195"/>
      <c r="E46" s="404" t="str">
        <f t="shared" si="1"/>
        <v/>
      </c>
      <c r="F46" s="196"/>
      <c r="G46" s="195"/>
      <c r="H46" s="197"/>
      <c r="I46" s="195"/>
      <c r="J46" s="197"/>
      <c r="K46" s="195"/>
      <c r="L46" s="197"/>
      <c r="M46" s="196"/>
      <c r="N46" s="196"/>
      <c r="O46" s="196"/>
      <c r="P46" s="296"/>
      <c r="Q46" s="75"/>
      <c r="U46" s="71">
        <f t="shared" si="2"/>
        <v>0</v>
      </c>
      <c r="V46" s="2" t="str">
        <f t="shared" si="0"/>
        <v/>
      </c>
      <c r="W46" s="2" t="str">
        <f t="shared" si="3"/>
        <v/>
      </c>
      <c r="X46" s="2"/>
      <c r="Y46" s="2"/>
      <c r="Z46" s="2"/>
      <c r="AA46" s="2"/>
    </row>
    <row r="47" spans="1:27" s="74" customFormat="1" ht="17.25" customHeight="1" x14ac:dyDescent="0.15">
      <c r="A47" s="248">
        <v>35</v>
      </c>
      <c r="B47" s="195"/>
      <c r="C47" s="195"/>
      <c r="D47" s="195"/>
      <c r="E47" s="404" t="str">
        <f t="shared" si="1"/>
        <v/>
      </c>
      <c r="F47" s="196"/>
      <c r="G47" s="195"/>
      <c r="H47" s="197"/>
      <c r="I47" s="195"/>
      <c r="J47" s="197"/>
      <c r="K47" s="195"/>
      <c r="L47" s="197"/>
      <c r="M47" s="196"/>
      <c r="N47" s="196"/>
      <c r="O47" s="196"/>
      <c r="P47" s="296"/>
      <c r="Q47" s="75"/>
      <c r="U47" s="71">
        <f t="shared" si="2"/>
        <v>0</v>
      </c>
      <c r="V47" s="2" t="str">
        <f t="shared" si="0"/>
        <v/>
      </c>
      <c r="W47" s="2" t="str">
        <f t="shared" si="3"/>
        <v/>
      </c>
      <c r="X47" s="2"/>
      <c r="Y47" s="2"/>
      <c r="Z47" s="2"/>
      <c r="AA47" s="2"/>
    </row>
    <row r="48" spans="1:27" s="74" customFormat="1" ht="17.25" customHeight="1" x14ac:dyDescent="0.15">
      <c r="A48" s="248">
        <v>36</v>
      </c>
      <c r="B48" s="195"/>
      <c r="C48" s="195"/>
      <c r="D48" s="195"/>
      <c r="E48" s="404" t="str">
        <f t="shared" si="1"/>
        <v/>
      </c>
      <c r="F48" s="196"/>
      <c r="G48" s="195"/>
      <c r="H48" s="197"/>
      <c r="I48" s="195"/>
      <c r="J48" s="197"/>
      <c r="K48" s="195"/>
      <c r="L48" s="197"/>
      <c r="M48" s="196"/>
      <c r="N48" s="196"/>
      <c r="O48" s="196"/>
      <c r="P48" s="296"/>
      <c r="Q48" s="75"/>
      <c r="U48" s="71">
        <f t="shared" si="2"/>
        <v>0</v>
      </c>
      <c r="V48" s="2" t="str">
        <f t="shared" si="0"/>
        <v/>
      </c>
      <c r="W48" s="2" t="str">
        <f t="shared" si="3"/>
        <v/>
      </c>
      <c r="X48" s="2"/>
      <c r="Y48" s="2"/>
      <c r="Z48" s="2"/>
      <c r="AA48" s="2"/>
    </row>
    <row r="49" spans="1:27" s="74" customFormat="1" ht="17.25" customHeight="1" x14ac:dyDescent="0.15">
      <c r="A49" s="248">
        <v>37</v>
      </c>
      <c r="B49" s="195"/>
      <c r="C49" s="195"/>
      <c r="D49" s="195"/>
      <c r="E49" s="404" t="str">
        <f t="shared" si="1"/>
        <v/>
      </c>
      <c r="F49" s="196"/>
      <c r="G49" s="195"/>
      <c r="H49" s="197"/>
      <c r="I49" s="195"/>
      <c r="J49" s="197"/>
      <c r="K49" s="195"/>
      <c r="L49" s="197"/>
      <c r="M49" s="196"/>
      <c r="N49" s="196"/>
      <c r="O49" s="196"/>
      <c r="P49" s="296"/>
      <c r="Q49" s="75"/>
      <c r="U49" s="71">
        <f t="shared" si="2"/>
        <v>0</v>
      </c>
      <c r="V49" s="2" t="str">
        <f t="shared" si="0"/>
        <v/>
      </c>
      <c r="W49" s="2" t="str">
        <f t="shared" si="3"/>
        <v/>
      </c>
      <c r="X49" s="2"/>
      <c r="Y49" s="2"/>
      <c r="Z49" s="2"/>
      <c r="AA49" s="2"/>
    </row>
    <row r="50" spans="1:27" s="74" customFormat="1" ht="17.25" customHeight="1" x14ac:dyDescent="0.15">
      <c r="A50" s="248">
        <v>38</v>
      </c>
      <c r="B50" s="195"/>
      <c r="C50" s="195"/>
      <c r="D50" s="195"/>
      <c r="E50" s="404" t="str">
        <f t="shared" si="1"/>
        <v/>
      </c>
      <c r="F50" s="196"/>
      <c r="G50" s="195"/>
      <c r="H50" s="197"/>
      <c r="I50" s="195"/>
      <c r="J50" s="197"/>
      <c r="K50" s="195"/>
      <c r="L50" s="197"/>
      <c r="M50" s="196"/>
      <c r="N50" s="196"/>
      <c r="O50" s="196"/>
      <c r="P50" s="296"/>
      <c r="Q50" s="75"/>
      <c r="U50" s="71">
        <f t="shared" si="2"/>
        <v>0</v>
      </c>
      <c r="V50" s="2" t="str">
        <f t="shared" si="0"/>
        <v/>
      </c>
      <c r="W50" s="2" t="str">
        <f t="shared" si="3"/>
        <v/>
      </c>
      <c r="X50" s="2"/>
      <c r="Y50" s="2"/>
      <c r="Z50" s="2"/>
      <c r="AA50" s="2"/>
    </row>
    <row r="51" spans="1:27" s="74" customFormat="1" ht="17.25" customHeight="1" x14ac:dyDescent="0.15">
      <c r="A51" s="248">
        <v>39</v>
      </c>
      <c r="B51" s="195"/>
      <c r="C51" s="195"/>
      <c r="D51" s="195"/>
      <c r="E51" s="404" t="str">
        <f t="shared" si="1"/>
        <v/>
      </c>
      <c r="F51" s="196"/>
      <c r="G51" s="195"/>
      <c r="H51" s="197"/>
      <c r="I51" s="195"/>
      <c r="J51" s="197"/>
      <c r="K51" s="195"/>
      <c r="L51" s="197"/>
      <c r="M51" s="196"/>
      <c r="N51" s="196"/>
      <c r="O51" s="196"/>
      <c r="P51" s="296"/>
      <c r="Q51" s="75"/>
      <c r="U51" s="71">
        <f t="shared" si="2"/>
        <v>0</v>
      </c>
      <c r="V51" s="2" t="str">
        <f t="shared" si="0"/>
        <v/>
      </c>
      <c r="W51" s="2" t="str">
        <f t="shared" si="3"/>
        <v/>
      </c>
      <c r="X51" s="2"/>
      <c r="Y51" s="2"/>
      <c r="Z51" s="2"/>
      <c r="AA51" s="2"/>
    </row>
    <row r="52" spans="1:27" s="74" customFormat="1" ht="17.25" customHeight="1" x14ac:dyDescent="0.15">
      <c r="A52" s="248">
        <v>40</v>
      </c>
      <c r="B52" s="195"/>
      <c r="C52" s="195"/>
      <c r="D52" s="195"/>
      <c r="E52" s="404" t="str">
        <f t="shared" si="1"/>
        <v/>
      </c>
      <c r="F52" s="196"/>
      <c r="G52" s="195"/>
      <c r="H52" s="197"/>
      <c r="I52" s="195"/>
      <c r="J52" s="197"/>
      <c r="K52" s="195"/>
      <c r="L52" s="197"/>
      <c r="M52" s="196"/>
      <c r="N52" s="196"/>
      <c r="O52" s="196"/>
      <c r="P52" s="296"/>
      <c r="Q52" s="75"/>
      <c r="U52" s="71">
        <f t="shared" si="2"/>
        <v>0</v>
      </c>
      <c r="V52" s="2" t="str">
        <f t="shared" si="0"/>
        <v/>
      </c>
      <c r="W52" s="2" t="str">
        <f t="shared" si="3"/>
        <v/>
      </c>
      <c r="X52" s="2"/>
      <c r="Y52" s="2"/>
      <c r="Z52" s="2"/>
      <c r="AA52" s="2"/>
    </row>
    <row r="53" spans="1:27" ht="12" customHeight="1" x14ac:dyDescent="0.15"/>
    <row r="54" spans="1:27" ht="18.75" customHeight="1" x14ac:dyDescent="0.15">
      <c r="C54" s="71"/>
      <c r="D54" s="71"/>
      <c r="F54" s="71"/>
      <c r="G54" s="71"/>
      <c r="J54" s="71"/>
      <c r="K54" s="71"/>
      <c r="L54" s="71"/>
    </row>
    <row r="55" spans="1:27" ht="18.75" customHeight="1" x14ac:dyDescent="0.15">
      <c r="C55" s="71"/>
      <c r="D55" s="71"/>
      <c r="F55" s="71"/>
      <c r="G55" s="71"/>
      <c r="J55" s="71"/>
      <c r="K55" s="71"/>
      <c r="L55" s="71"/>
    </row>
    <row r="56" spans="1:27" ht="18.75" customHeight="1" x14ac:dyDescent="0.15">
      <c r="C56" s="71"/>
      <c r="D56" s="71"/>
      <c r="F56" s="71"/>
      <c r="G56" s="71"/>
      <c r="J56" s="71"/>
      <c r="K56" s="71"/>
      <c r="L56" s="71"/>
    </row>
    <row r="57" spans="1:27" ht="17.25" customHeight="1" x14ac:dyDescent="0.15">
      <c r="C57" s="71"/>
      <c r="D57" s="71"/>
      <c r="F57" s="71"/>
      <c r="G57" s="71"/>
      <c r="J57" s="71"/>
      <c r="K57" s="71"/>
      <c r="L57" s="71"/>
    </row>
  </sheetData>
  <sheetProtection sheet="1" objects="1" scenarios="1" selectLockedCells="1"/>
  <sortState xmlns:xlrd2="http://schemas.microsoft.com/office/spreadsheetml/2017/richdata2" ref="B13:F18">
    <sortCondition ref="B13:B18"/>
  </sortState>
  <mergeCells count="15">
    <mergeCell ref="A1:B1"/>
    <mergeCell ref="C1:E1"/>
    <mergeCell ref="G1:H1"/>
    <mergeCell ref="L1:P1"/>
    <mergeCell ref="C2:E2"/>
    <mergeCell ref="G10:H10"/>
    <mergeCell ref="I10:J10"/>
    <mergeCell ref="K10:L10"/>
    <mergeCell ref="M10:P10"/>
    <mergeCell ref="A3:B3"/>
    <mergeCell ref="C3:D3"/>
    <mergeCell ref="G3:H3"/>
    <mergeCell ref="I3:P3"/>
    <mergeCell ref="D8:E8"/>
    <mergeCell ref="H8:I8"/>
  </mergeCells>
  <phoneticPr fontId="51"/>
  <conditionalFormatting sqref="C3:D3 G3:H3">
    <cfRule type="expression" dxfId="20" priority="10" stopIfTrue="1">
      <formula>NOT(ISERROR(SEARCH("0",C3)))</formula>
    </cfRule>
  </conditionalFormatting>
  <conditionalFormatting sqref="E13:E52">
    <cfRule type="expression" dxfId="18" priority="6" stopIfTrue="1">
      <formula>NOT(ISERROR(SEARCH("0",E13)))</formula>
    </cfRule>
  </conditionalFormatting>
  <conditionalFormatting sqref="E13:E52">
    <cfRule type="expression" dxfId="17" priority="5" stopIfTrue="1">
      <formula>NOT(ISERROR(SEARCH("0",E13)))</formula>
    </cfRule>
  </conditionalFormatting>
  <dataValidations count="5">
    <dataValidation imeMode="halfKatakana" allowBlank="1" showInputMessage="1" showErrorMessage="1" sqref="D12:D52" xr:uid="{00000000-0002-0000-0400-000000000000}"/>
    <dataValidation type="list" allowBlank="1" showInputMessage="1" showErrorMessage="1" sqref="Q14:Q52 M13:M52 O13:O52" xr:uid="{00000000-0002-0000-0400-000001000000}">
      <formula1>"○"</formula1>
    </dataValidation>
    <dataValidation imeMode="on" allowBlank="1" showInputMessage="1" showErrorMessage="1" sqref="C13:C52 E13:E52" xr:uid="{00000000-0002-0000-0400-000002000000}"/>
    <dataValidation imeMode="disabled" allowBlank="1" showInputMessage="1" showErrorMessage="1" sqref="H13:H52 L13:L52 J13:J52 F13:F24" xr:uid="{00000000-0002-0000-0400-000003000000}"/>
    <dataValidation type="list" allowBlank="1" showInputMessage="1" showErrorMessage="1" error="入力が正しくありません_x000d_" sqref="K13:K52 I13:I52 G13:G52" xr:uid="{00000000-0002-0000-0400-000004000000}">
      <formula1>$S$12:$S$38</formula1>
    </dataValidation>
  </dataValidations>
  <printOptions horizontalCentered="1"/>
  <pageMargins left="0.38958333333333334" right="0.38958333333333334" top="0.75" bottom="0.15972222222222221" header="0.35" footer="0.23958333333333334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B1:AD55"/>
  <sheetViews>
    <sheetView zoomScaleNormal="100" workbookViewId="0">
      <selection activeCell="A8" sqref="A8"/>
    </sheetView>
  </sheetViews>
  <sheetFormatPr defaultColWidth="8.875" defaultRowHeight="12.75" x14ac:dyDescent="0.15"/>
  <cols>
    <col min="1" max="1" width="2.375" style="131" customWidth="1"/>
    <col min="2" max="2" width="3.625" style="131" bestFit="1" customWidth="1"/>
    <col min="3" max="3" width="7.625" style="131" customWidth="1"/>
    <col min="4" max="4" width="17.625" style="131" customWidth="1"/>
    <col min="5" max="5" width="4.625" style="131" customWidth="1"/>
    <col min="6" max="27" width="3.625" style="131" customWidth="1"/>
    <col min="28" max="29" width="3.625" style="131" bestFit="1" customWidth="1"/>
    <col min="30" max="30" width="3.75" style="131" customWidth="1"/>
    <col min="31" max="16384" width="8.875" style="131"/>
  </cols>
  <sheetData>
    <row r="1" spans="2:30" x14ac:dyDescent="0.15">
      <c r="B1" s="361" t="s">
        <v>54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</row>
    <row r="2" spans="2:30" ht="18.75" x14ac:dyDescent="0.15">
      <c r="B2" s="362" t="str">
        <f>申込必要事項!A1</f>
        <v>第78回十勝高等学校陸上競技選手権大会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</row>
    <row r="3" spans="2:30" ht="18.75" x14ac:dyDescent="0.15">
      <c r="C3" s="132"/>
      <c r="D3" s="132"/>
      <c r="E3" s="362" t="s">
        <v>55</v>
      </c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132"/>
      <c r="X3" s="132"/>
      <c r="Y3" s="132"/>
      <c r="Z3" s="362"/>
      <c r="AA3" s="362"/>
      <c r="AB3" s="362"/>
      <c r="AC3" s="362"/>
    </row>
    <row r="4" spans="2:30" ht="12.75" customHeight="1" x14ac:dyDescent="0.15"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6"/>
      <c r="U4" s="136"/>
      <c r="V4" s="136"/>
      <c r="W4" s="136"/>
      <c r="X4" s="133"/>
      <c r="Y4" s="133"/>
      <c r="Z4" s="133"/>
      <c r="AA4" s="133"/>
      <c r="AB4" s="133"/>
      <c r="AC4" s="133"/>
    </row>
    <row r="5" spans="2:30" ht="27" customHeight="1" x14ac:dyDescent="0.15">
      <c r="B5" s="363" t="s">
        <v>11</v>
      </c>
      <c r="C5" s="363"/>
      <c r="D5" s="364">
        <f>申込必要事項!D3</f>
        <v>0</v>
      </c>
      <c r="E5" s="364"/>
      <c r="F5" s="364"/>
      <c r="G5" s="364"/>
      <c r="H5" s="365"/>
      <c r="I5" s="366" t="s">
        <v>56</v>
      </c>
      <c r="J5" s="366"/>
      <c r="K5" s="366"/>
      <c r="L5" s="367"/>
      <c r="M5" s="368">
        <f>申込必要事項!D6</f>
        <v>0</v>
      </c>
      <c r="N5" s="369"/>
      <c r="O5" s="369"/>
      <c r="P5" s="369"/>
      <c r="Q5" s="369"/>
      <c r="R5" s="369"/>
      <c r="S5" s="283"/>
      <c r="T5" s="363" t="s">
        <v>58</v>
      </c>
      <c r="U5" s="363"/>
      <c r="V5" s="363"/>
      <c r="W5" s="363"/>
      <c r="X5" s="368">
        <f>申込必要事項!D7</f>
        <v>0</v>
      </c>
      <c r="Y5" s="369"/>
      <c r="Z5" s="369"/>
      <c r="AA5" s="369"/>
      <c r="AB5" s="369"/>
      <c r="AC5" s="370"/>
    </row>
    <row r="6" spans="2:30" x14ac:dyDescent="0.15">
      <c r="B6" s="357"/>
      <c r="C6" s="359" t="s">
        <v>59</v>
      </c>
      <c r="D6" s="359" t="s">
        <v>60</v>
      </c>
      <c r="E6" s="371" t="s">
        <v>61</v>
      </c>
      <c r="F6" s="270">
        <v>1</v>
      </c>
      <c r="G6" s="270">
        <v>2</v>
      </c>
      <c r="H6" s="270">
        <v>3</v>
      </c>
      <c r="I6" s="270">
        <v>4</v>
      </c>
      <c r="J6" s="270">
        <v>5</v>
      </c>
      <c r="K6" s="271"/>
      <c r="L6" s="270">
        <v>6</v>
      </c>
      <c r="M6" s="271"/>
      <c r="N6" s="270">
        <v>7</v>
      </c>
      <c r="O6" s="270">
        <v>8</v>
      </c>
      <c r="P6" s="270">
        <v>9</v>
      </c>
      <c r="Q6" s="270">
        <v>10</v>
      </c>
      <c r="R6" s="270">
        <v>11</v>
      </c>
      <c r="S6" s="270">
        <v>12</v>
      </c>
      <c r="T6" s="270">
        <v>13</v>
      </c>
      <c r="U6" s="270">
        <v>14</v>
      </c>
      <c r="V6" s="270">
        <v>15</v>
      </c>
      <c r="W6" s="270">
        <v>16</v>
      </c>
      <c r="X6" s="270">
        <v>17</v>
      </c>
      <c r="Y6" s="270">
        <v>18</v>
      </c>
      <c r="Z6" s="271"/>
      <c r="AA6" s="270">
        <v>19</v>
      </c>
      <c r="AB6" s="270">
        <v>20</v>
      </c>
      <c r="AC6" s="270">
        <v>21</v>
      </c>
    </row>
    <row r="7" spans="2:30" ht="90.75" x14ac:dyDescent="0.15">
      <c r="B7" s="358"/>
      <c r="C7" s="360"/>
      <c r="D7" s="360"/>
      <c r="E7" s="372"/>
      <c r="F7" s="272" t="s">
        <v>62</v>
      </c>
      <c r="G7" s="272" t="s">
        <v>22</v>
      </c>
      <c r="H7" s="272" t="s">
        <v>63</v>
      </c>
      <c r="I7" s="272" t="s">
        <v>64</v>
      </c>
      <c r="J7" s="272" t="s">
        <v>65</v>
      </c>
      <c r="K7" s="135" t="s">
        <v>66</v>
      </c>
      <c r="L7" s="272" t="s">
        <v>67</v>
      </c>
      <c r="M7" s="135" t="s">
        <v>68</v>
      </c>
      <c r="N7" s="272" t="s">
        <v>69</v>
      </c>
      <c r="O7" s="272" t="s">
        <v>24</v>
      </c>
      <c r="P7" s="272" t="s">
        <v>70</v>
      </c>
      <c r="Q7" s="272" t="s">
        <v>71</v>
      </c>
      <c r="R7" s="272" t="s">
        <v>74</v>
      </c>
      <c r="S7" s="272" t="s">
        <v>75</v>
      </c>
      <c r="T7" s="272" t="s">
        <v>76</v>
      </c>
      <c r="U7" s="272" t="s">
        <v>77</v>
      </c>
      <c r="V7" s="272" t="s">
        <v>78</v>
      </c>
      <c r="W7" s="272" t="s">
        <v>79</v>
      </c>
      <c r="X7" s="272" t="s">
        <v>26</v>
      </c>
      <c r="Y7" s="272" t="s">
        <v>80</v>
      </c>
      <c r="Z7" s="135" t="s">
        <v>81</v>
      </c>
      <c r="AA7" s="272" t="s">
        <v>82</v>
      </c>
      <c r="AB7" s="272" t="s">
        <v>72</v>
      </c>
      <c r="AC7" s="272" t="s">
        <v>73</v>
      </c>
    </row>
    <row r="8" spans="2:30" ht="24.75" customHeight="1" x14ac:dyDescent="0.15">
      <c r="B8" s="273">
        <v>1</v>
      </c>
      <c r="C8" s="273" t="str">
        <f>IF(男入力!B13="","",男入力!B13)</f>
        <v/>
      </c>
      <c r="D8" s="273" t="str">
        <f>IF(男入力!C13="","",男入力!C13)</f>
        <v/>
      </c>
      <c r="E8" s="273" t="str">
        <f>IF(男入力!F13="","",男入力!F13)</f>
        <v/>
      </c>
      <c r="F8" s="273" t="str">
        <f>IF(OR(男入力!$G13=F$7,男入力!$I13=F$7,男入力!$K13=F$7),"●","")</f>
        <v/>
      </c>
      <c r="G8" s="273" t="str">
        <f>IF(OR(男入力!$G13=G$7,男入力!$I13=G$7,男入力!$K13=G$7),"●","")</f>
        <v/>
      </c>
      <c r="H8" s="273" t="str">
        <f>IF(OR(男入力!$G13=H$7,男入力!$I13=H$7,男入力!$K13=H$7),"●","")</f>
        <v/>
      </c>
      <c r="I8" s="273" t="str">
        <f>IF(OR(男入力!$G13=I$7,男入力!$I13=I$7,男入力!$K13=I$7),"●","")</f>
        <v/>
      </c>
      <c r="J8" s="273" t="str">
        <f>IF(OR(男入力!$G13=J$7,男入力!$I13=J$7,男入力!$K13=J$7),"●","")</f>
        <v/>
      </c>
      <c r="K8" s="274"/>
      <c r="L8" s="273" t="str">
        <f>IF(OR(男入力!$G13=L$7,男入力!$I13=L$7,男入力!$K13=L$7),"●","")</f>
        <v/>
      </c>
      <c r="M8" s="274"/>
      <c r="N8" s="273" t="str">
        <f>IF(OR(男入力!$G13=N$7,男入力!$I13=N$7,男入力!$K13=N$7),"●","")</f>
        <v/>
      </c>
      <c r="O8" s="273" t="str">
        <f>IF(OR(男入力!$G13=O$7,男入力!$I13=O$7,男入力!$K13=O$7),"●","")</f>
        <v/>
      </c>
      <c r="P8" s="273" t="str">
        <f>IF(OR(男入力!$G13=P$7,男入力!$I13=P$7,男入力!$K13=P$7),"●","")</f>
        <v/>
      </c>
      <c r="Q8" s="273" t="str">
        <f>IF(OR(男入力!$G13=Q$7,男入力!$I13=Q$7,男入力!$K13=Q$7),"●","")</f>
        <v/>
      </c>
      <c r="R8" s="273" t="str">
        <f>IF(OR(男入力!$G13=R$7,男入力!$I13=R$7,男入力!$K13=R$7),"●","")</f>
        <v/>
      </c>
      <c r="S8" s="273" t="str">
        <f>IF(OR(男入力!$G13=S$7,男入力!$I13=S$7,男入力!$K13=S$7),"●","")</f>
        <v/>
      </c>
      <c r="T8" s="273" t="str">
        <f>IF(OR(男入力!$G13=T$7,男入力!$I13=T$7,男入力!$K13=T$7),"●","")</f>
        <v/>
      </c>
      <c r="U8" s="273" t="str">
        <f>IF(OR(男入力!$G13=U$7,男入力!$I13=U$7,男入力!$K13=U$7),"●","")</f>
        <v/>
      </c>
      <c r="V8" s="273" t="str">
        <f>IF(OR(男入力!$G13=V$7,男入力!$I13=V$7,男入力!$K13=V$7),"●","")</f>
        <v/>
      </c>
      <c r="W8" s="273" t="str">
        <f>IF(OR(男入力!$G13=W$7,男入力!$I13=W$7,男入力!$K13=W$7),"●","")</f>
        <v/>
      </c>
      <c r="X8" s="273" t="str">
        <f>IF(OR(男入力!$G13=X$7,男入力!$I13=X$7,男入力!$K13=X$7),"●","")</f>
        <v/>
      </c>
      <c r="Y8" s="273" t="str">
        <f>IF(OR(男入力!$G13=Y$7,男入力!$I13=Y$7,男入力!$K13=Y$7),"●","")</f>
        <v/>
      </c>
      <c r="Z8" s="274"/>
      <c r="AA8" s="273" t="str">
        <f>IF(OR(男入力!$G13=AA$7,男入力!$I13=AA$7,男入力!$K13=AA$7),"●","")</f>
        <v/>
      </c>
      <c r="AB8" s="273" t="str">
        <f>IF(男入力!M13="○","○","")</f>
        <v/>
      </c>
      <c r="AC8" s="273" t="str">
        <f>IF(男入力!O13="○","○","")</f>
        <v/>
      </c>
      <c r="AD8" s="194" t="str">
        <f>IF(D8="","",COUNTIF(F8:AA8,"●"))</f>
        <v/>
      </c>
    </row>
    <row r="9" spans="2:30" ht="24.75" customHeight="1" x14ac:dyDescent="0.15">
      <c r="B9" s="273">
        <v>2</v>
      </c>
      <c r="C9" s="273" t="str">
        <f>IF(男入力!B14="","",男入力!B14)</f>
        <v/>
      </c>
      <c r="D9" s="273" t="str">
        <f>IF(男入力!C14="","",男入力!C14)</f>
        <v/>
      </c>
      <c r="E9" s="273" t="str">
        <f>IF(男入力!F14="","",男入力!F14)</f>
        <v/>
      </c>
      <c r="F9" s="273" t="str">
        <f>IF(OR(男入力!$G14=F$7,男入力!$I14=F$7,男入力!$K14=F$7),"●","")</f>
        <v/>
      </c>
      <c r="G9" s="273" t="str">
        <f>IF(OR(男入力!$G14=G$7,男入力!$I14=G$7,男入力!$K14=G$7),"●","")</f>
        <v/>
      </c>
      <c r="H9" s="273" t="str">
        <f>IF(OR(男入力!$G14=H$7,男入力!$I14=H$7,男入力!$K14=H$7),"●","")</f>
        <v/>
      </c>
      <c r="I9" s="273" t="str">
        <f>IF(OR(男入力!$G14=I$7,男入力!$I14=I$7,男入力!$K14=I$7),"●","")</f>
        <v/>
      </c>
      <c r="J9" s="273" t="str">
        <f>IF(OR(男入力!$G14=J$7,男入力!$I14=J$7,男入力!$K14=J$7),"●","")</f>
        <v/>
      </c>
      <c r="K9" s="274"/>
      <c r="L9" s="273" t="str">
        <f>IF(OR(男入力!$G14=L$7,男入力!$I14=L$7,男入力!$K14=L$7),"●","")</f>
        <v/>
      </c>
      <c r="M9" s="274"/>
      <c r="N9" s="273" t="str">
        <f>IF(OR(男入力!$G14=N$7,男入力!$I14=N$7,男入力!$K14=N$7),"●","")</f>
        <v/>
      </c>
      <c r="O9" s="273" t="str">
        <f>IF(OR(男入力!$G14=O$7,男入力!$I14=O$7,男入力!$K14=O$7),"●","")</f>
        <v/>
      </c>
      <c r="P9" s="273" t="str">
        <f>IF(OR(男入力!$G14=P$7,男入力!$I14=P$7,男入力!$K14=P$7),"●","")</f>
        <v/>
      </c>
      <c r="Q9" s="273" t="str">
        <f>IF(OR(男入力!$G14=Q$7,男入力!$I14=Q$7,男入力!$K14=Q$7),"●","")</f>
        <v/>
      </c>
      <c r="R9" s="273" t="str">
        <f>IF(OR(男入力!$G14=R$7,男入力!$I14=R$7,男入力!$K14=R$7),"●","")</f>
        <v/>
      </c>
      <c r="S9" s="273" t="str">
        <f>IF(OR(男入力!$G14=S$7,男入力!$I14=S$7,男入力!$K14=S$7),"●","")</f>
        <v/>
      </c>
      <c r="T9" s="273" t="str">
        <f>IF(OR(男入力!$G14=T$7,男入力!$I14=T$7,男入力!$K14=T$7),"●","")</f>
        <v/>
      </c>
      <c r="U9" s="273" t="str">
        <f>IF(OR(男入力!$G14=U$7,男入力!$I14=U$7,男入力!$K14=U$7),"●","")</f>
        <v/>
      </c>
      <c r="V9" s="273" t="str">
        <f>IF(OR(男入力!$G14=V$7,男入力!$I14=V$7,男入力!$K14=V$7),"●","")</f>
        <v/>
      </c>
      <c r="W9" s="273" t="str">
        <f>IF(OR(男入力!$G14=W$7,男入力!$I14=W$7,男入力!$K14=W$7),"●","")</f>
        <v/>
      </c>
      <c r="X9" s="273" t="str">
        <f>IF(OR(男入力!$G14=X$7,男入力!$I14=X$7,男入力!$K14=X$7),"●","")</f>
        <v/>
      </c>
      <c r="Y9" s="273" t="str">
        <f>IF(OR(男入力!$G14=Y$7,男入力!$I14=Y$7,男入力!$K14=Y$7),"●","")</f>
        <v/>
      </c>
      <c r="Z9" s="274"/>
      <c r="AA9" s="273" t="str">
        <f>IF(OR(男入力!$G14=AA$7,男入力!$I14=AA$7,男入力!$K14=AA$7),"●","")</f>
        <v/>
      </c>
      <c r="AB9" s="273" t="str">
        <f>IF(男入力!M14="○","○","")</f>
        <v/>
      </c>
      <c r="AC9" s="294" t="str">
        <f>IF(男入力!O14="○","○","")</f>
        <v/>
      </c>
      <c r="AD9" s="194" t="str">
        <f t="shared" ref="AD9:AD47" si="0">IF(D9="","",COUNTIF(F9:AA9,"●"))</f>
        <v/>
      </c>
    </row>
    <row r="10" spans="2:30" ht="24.75" customHeight="1" x14ac:dyDescent="0.15">
      <c r="B10" s="273">
        <v>3</v>
      </c>
      <c r="C10" s="273" t="str">
        <f>IF(男入力!B15="","",男入力!B15)</f>
        <v/>
      </c>
      <c r="D10" s="273" t="str">
        <f>IF(男入力!C15="","",男入力!C15)</f>
        <v/>
      </c>
      <c r="E10" s="273" t="str">
        <f>IF(男入力!F15="","",男入力!F15)</f>
        <v/>
      </c>
      <c r="F10" s="273" t="str">
        <f>IF(OR(男入力!$G15=F$7,男入力!$I15=F$7,男入力!$K15=F$7),"●","")</f>
        <v/>
      </c>
      <c r="G10" s="273" t="str">
        <f>IF(OR(男入力!$G15=G$7,男入力!$I15=G$7,男入力!$K15=G$7),"●","")</f>
        <v/>
      </c>
      <c r="H10" s="273" t="str">
        <f>IF(OR(男入力!$G15=H$7,男入力!$I15=H$7,男入力!$K15=H$7),"●","")</f>
        <v/>
      </c>
      <c r="I10" s="273" t="str">
        <f>IF(OR(男入力!$G15=I$7,男入力!$I15=I$7,男入力!$K15=I$7),"●","")</f>
        <v/>
      </c>
      <c r="J10" s="273" t="str">
        <f>IF(OR(男入力!$G15=J$7,男入力!$I15=J$7,男入力!$K15=J$7),"●","")</f>
        <v/>
      </c>
      <c r="K10" s="274"/>
      <c r="L10" s="273" t="str">
        <f>IF(OR(男入力!$G15=L$7,男入力!$I15=L$7,男入力!$K15=L$7),"●","")</f>
        <v/>
      </c>
      <c r="M10" s="274"/>
      <c r="N10" s="273" t="str">
        <f>IF(OR(男入力!$G15=N$7,男入力!$I15=N$7,男入力!$K15=N$7),"●","")</f>
        <v/>
      </c>
      <c r="O10" s="273" t="str">
        <f>IF(OR(男入力!$G15=O$7,男入力!$I15=O$7,男入力!$K15=O$7),"●","")</f>
        <v/>
      </c>
      <c r="P10" s="273" t="str">
        <f>IF(OR(男入力!$G15=P$7,男入力!$I15=P$7,男入力!$K15=P$7),"●","")</f>
        <v/>
      </c>
      <c r="Q10" s="273" t="str">
        <f>IF(OR(男入力!$G15=Q$7,男入力!$I15=Q$7,男入力!$K15=Q$7),"●","")</f>
        <v/>
      </c>
      <c r="R10" s="273" t="str">
        <f>IF(OR(男入力!$G15=R$7,男入力!$I15=R$7,男入力!$K15=R$7),"●","")</f>
        <v/>
      </c>
      <c r="S10" s="273" t="str">
        <f>IF(OR(男入力!$G15=S$7,男入力!$I15=S$7,男入力!$K15=S$7),"●","")</f>
        <v/>
      </c>
      <c r="T10" s="273" t="str">
        <f>IF(OR(男入力!$G15=T$7,男入力!$I15=T$7,男入力!$K15=T$7),"●","")</f>
        <v/>
      </c>
      <c r="U10" s="273" t="str">
        <f>IF(OR(男入力!$G15=U$7,男入力!$I15=U$7,男入力!$K15=U$7),"●","")</f>
        <v/>
      </c>
      <c r="V10" s="273" t="str">
        <f>IF(OR(男入力!$G15=V$7,男入力!$I15=V$7,男入力!$K15=V$7),"●","")</f>
        <v/>
      </c>
      <c r="W10" s="273" t="str">
        <f>IF(OR(男入力!$G15=W$7,男入力!$I15=W$7,男入力!$K15=W$7),"●","")</f>
        <v/>
      </c>
      <c r="X10" s="273" t="str">
        <f>IF(OR(男入力!$G15=X$7,男入力!$I15=X$7,男入力!$K15=X$7),"●","")</f>
        <v/>
      </c>
      <c r="Y10" s="273" t="str">
        <f>IF(OR(男入力!$G15=Y$7,男入力!$I15=Y$7,男入力!$K15=Y$7),"●","")</f>
        <v/>
      </c>
      <c r="Z10" s="274"/>
      <c r="AA10" s="273" t="str">
        <f>IF(OR(男入力!$G15=AA$7,男入力!$I15=AA$7,男入力!$K15=AA$7),"●","")</f>
        <v/>
      </c>
      <c r="AB10" s="273" t="str">
        <f>IF(男入力!M15="○","○","")</f>
        <v/>
      </c>
      <c r="AC10" s="294" t="str">
        <f>IF(男入力!O15="○","○","")</f>
        <v/>
      </c>
      <c r="AD10" s="194" t="str">
        <f t="shared" si="0"/>
        <v/>
      </c>
    </row>
    <row r="11" spans="2:30" ht="24.75" customHeight="1" x14ac:dyDescent="0.15">
      <c r="B11" s="273">
        <v>4</v>
      </c>
      <c r="C11" s="273" t="str">
        <f>IF(男入力!B16="","",男入力!B16)</f>
        <v/>
      </c>
      <c r="D11" s="273" t="str">
        <f>IF(男入力!C16="","",男入力!C16)</f>
        <v/>
      </c>
      <c r="E11" s="273" t="str">
        <f>IF(男入力!F16="","",男入力!F16)</f>
        <v/>
      </c>
      <c r="F11" s="273" t="str">
        <f>IF(OR(男入力!$G16=F$7,男入力!$I16=F$7,男入力!$K16=F$7),"●","")</f>
        <v/>
      </c>
      <c r="G11" s="273" t="str">
        <f>IF(OR(男入力!$G16=G$7,男入力!$I16=G$7,男入力!$K16=G$7),"●","")</f>
        <v/>
      </c>
      <c r="H11" s="273" t="str">
        <f>IF(OR(男入力!$G16=H$7,男入力!$I16=H$7,男入力!$K16=H$7),"●","")</f>
        <v/>
      </c>
      <c r="I11" s="273" t="str">
        <f>IF(OR(男入力!$G16=I$7,男入力!$I16=I$7,男入力!$K16=I$7),"●","")</f>
        <v/>
      </c>
      <c r="J11" s="273" t="str">
        <f>IF(OR(男入力!$G16=J$7,男入力!$I16=J$7,男入力!$K16=J$7),"●","")</f>
        <v/>
      </c>
      <c r="K11" s="274"/>
      <c r="L11" s="273" t="str">
        <f>IF(OR(男入力!$G16=L$7,男入力!$I16=L$7,男入力!$K16=L$7),"●","")</f>
        <v/>
      </c>
      <c r="M11" s="274"/>
      <c r="N11" s="273" t="str">
        <f>IF(OR(男入力!$G16=N$7,男入力!$I16=N$7,男入力!$K16=N$7),"●","")</f>
        <v/>
      </c>
      <c r="O11" s="273" t="str">
        <f>IF(OR(男入力!$G16=O$7,男入力!$I16=O$7,男入力!$K16=O$7),"●","")</f>
        <v/>
      </c>
      <c r="P11" s="273" t="str">
        <f>IF(OR(男入力!$G16=P$7,男入力!$I16=P$7,男入力!$K16=P$7),"●","")</f>
        <v/>
      </c>
      <c r="Q11" s="273" t="str">
        <f>IF(OR(男入力!$G16=Q$7,男入力!$I16=Q$7,男入力!$K16=Q$7),"●","")</f>
        <v/>
      </c>
      <c r="R11" s="273" t="str">
        <f>IF(OR(男入力!$G16=R$7,男入力!$I16=R$7,男入力!$K16=R$7),"●","")</f>
        <v/>
      </c>
      <c r="S11" s="273" t="str">
        <f>IF(OR(男入力!$G16=S$7,男入力!$I16=S$7,男入力!$K16=S$7),"●","")</f>
        <v/>
      </c>
      <c r="T11" s="273" t="str">
        <f>IF(OR(男入力!$G16=T$7,男入力!$I16=T$7,男入力!$K16=T$7),"●","")</f>
        <v/>
      </c>
      <c r="U11" s="273" t="str">
        <f>IF(OR(男入力!$G16=U$7,男入力!$I16=U$7,男入力!$K16=U$7),"●","")</f>
        <v/>
      </c>
      <c r="V11" s="273" t="str">
        <f>IF(OR(男入力!$G16=V$7,男入力!$I16=V$7,男入力!$K16=V$7),"●","")</f>
        <v/>
      </c>
      <c r="W11" s="273" t="str">
        <f>IF(OR(男入力!$G16=W$7,男入力!$I16=W$7,男入力!$K16=W$7),"●","")</f>
        <v/>
      </c>
      <c r="X11" s="273" t="str">
        <f>IF(OR(男入力!$G16=X$7,男入力!$I16=X$7,男入力!$K16=X$7),"●","")</f>
        <v/>
      </c>
      <c r="Y11" s="273" t="str">
        <f>IF(OR(男入力!$G16=Y$7,男入力!$I16=Y$7,男入力!$K16=Y$7),"●","")</f>
        <v/>
      </c>
      <c r="Z11" s="274"/>
      <c r="AA11" s="273" t="str">
        <f>IF(OR(男入力!$G16=AA$7,男入力!$I16=AA$7,男入力!$K16=AA$7),"●","")</f>
        <v/>
      </c>
      <c r="AB11" s="273" t="str">
        <f>IF(男入力!M16="○","○","")</f>
        <v/>
      </c>
      <c r="AC11" s="294" t="str">
        <f>IF(男入力!O16="○","○","")</f>
        <v/>
      </c>
      <c r="AD11" s="194" t="str">
        <f t="shared" si="0"/>
        <v/>
      </c>
    </row>
    <row r="12" spans="2:30" ht="24.75" customHeight="1" x14ac:dyDescent="0.15">
      <c r="B12" s="273">
        <v>5</v>
      </c>
      <c r="C12" s="273" t="str">
        <f>IF(男入力!B17="","",男入力!B17)</f>
        <v/>
      </c>
      <c r="D12" s="273" t="str">
        <f>IF(男入力!C17="","",男入力!C17)</f>
        <v/>
      </c>
      <c r="E12" s="273" t="str">
        <f>IF(男入力!F17="","",男入力!F17)</f>
        <v/>
      </c>
      <c r="F12" s="273" t="str">
        <f>IF(OR(男入力!$G17=F$7,男入力!$I17=F$7,男入力!$K17=F$7),"●","")</f>
        <v/>
      </c>
      <c r="G12" s="273" t="str">
        <f>IF(OR(男入力!$G17=G$7,男入力!$I17=G$7,男入力!$K17=G$7),"●","")</f>
        <v/>
      </c>
      <c r="H12" s="273" t="str">
        <f>IF(OR(男入力!$G17=H$7,男入力!$I17=H$7,男入力!$K17=H$7),"●","")</f>
        <v/>
      </c>
      <c r="I12" s="273" t="str">
        <f>IF(OR(男入力!$G17=I$7,男入力!$I17=I$7,男入力!$K17=I$7),"●","")</f>
        <v/>
      </c>
      <c r="J12" s="273" t="str">
        <f>IF(OR(男入力!$G17=J$7,男入力!$I17=J$7,男入力!$K17=J$7),"●","")</f>
        <v/>
      </c>
      <c r="K12" s="274"/>
      <c r="L12" s="273" t="str">
        <f>IF(OR(男入力!$G17=L$7,男入力!$I17=L$7,男入力!$K17=L$7),"●","")</f>
        <v/>
      </c>
      <c r="M12" s="274"/>
      <c r="N12" s="273" t="str">
        <f>IF(OR(男入力!$G17=N$7,男入力!$I17=N$7,男入力!$K17=N$7),"●","")</f>
        <v/>
      </c>
      <c r="O12" s="273" t="str">
        <f>IF(OR(男入力!$G17=O$7,男入力!$I17=O$7,男入力!$K17=O$7),"●","")</f>
        <v/>
      </c>
      <c r="P12" s="273" t="str">
        <f>IF(OR(男入力!$G17=P$7,男入力!$I17=P$7,男入力!$K17=P$7),"●","")</f>
        <v/>
      </c>
      <c r="Q12" s="273" t="str">
        <f>IF(OR(男入力!$G17=Q$7,男入力!$I17=Q$7,男入力!$K17=Q$7),"●","")</f>
        <v/>
      </c>
      <c r="R12" s="273" t="str">
        <f>IF(OR(男入力!$G17=R$7,男入力!$I17=R$7,男入力!$K17=R$7),"●","")</f>
        <v/>
      </c>
      <c r="S12" s="273" t="str">
        <f>IF(OR(男入力!$G17=S$7,男入力!$I17=S$7,男入力!$K17=S$7),"●","")</f>
        <v/>
      </c>
      <c r="T12" s="273" t="str">
        <f>IF(OR(男入力!$G17=T$7,男入力!$I17=T$7,男入力!$K17=T$7),"●","")</f>
        <v/>
      </c>
      <c r="U12" s="273" t="str">
        <f>IF(OR(男入力!$G17=U$7,男入力!$I17=U$7,男入力!$K17=U$7),"●","")</f>
        <v/>
      </c>
      <c r="V12" s="273" t="str">
        <f>IF(OR(男入力!$G17=V$7,男入力!$I17=V$7,男入力!$K17=V$7),"●","")</f>
        <v/>
      </c>
      <c r="W12" s="273" t="str">
        <f>IF(OR(男入力!$G17=W$7,男入力!$I17=W$7,男入力!$K17=W$7),"●","")</f>
        <v/>
      </c>
      <c r="X12" s="273" t="str">
        <f>IF(OR(男入力!$G17=X$7,男入力!$I17=X$7,男入力!$K17=X$7),"●","")</f>
        <v/>
      </c>
      <c r="Y12" s="273" t="str">
        <f>IF(OR(男入力!$G17=Y$7,男入力!$I17=Y$7,男入力!$K17=Y$7),"●","")</f>
        <v/>
      </c>
      <c r="Z12" s="274"/>
      <c r="AA12" s="273" t="str">
        <f>IF(OR(男入力!$G17=AA$7,男入力!$I17=AA$7,男入力!$K17=AA$7),"●","")</f>
        <v/>
      </c>
      <c r="AB12" s="273" t="str">
        <f>IF(男入力!M17="○","○","")</f>
        <v/>
      </c>
      <c r="AC12" s="294" t="str">
        <f>IF(男入力!O17="○","○","")</f>
        <v/>
      </c>
      <c r="AD12" s="194" t="str">
        <f t="shared" si="0"/>
        <v/>
      </c>
    </row>
    <row r="13" spans="2:30" ht="24.75" customHeight="1" x14ac:dyDescent="0.15">
      <c r="B13" s="273">
        <v>6</v>
      </c>
      <c r="C13" s="273" t="str">
        <f>IF(男入力!B18="","",男入力!B18)</f>
        <v/>
      </c>
      <c r="D13" s="273" t="str">
        <f>IF(男入力!C18="","",男入力!C18)</f>
        <v/>
      </c>
      <c r="E13" s="273" t="str">
        <f>IF(男入力!F18="","",男入力!F18)</f>
        <v/>
      </c>
      <c r="F13" s="273" t="str">
        <f>IF(OR(男入力!$G18=F$7,男入力!$I18=F$7,男入力!$K18=F$7),"●","")</f>
        <v/>
      </c>
      <c r="G13" s="273" t="str">
        <f>IF(OR(男入力!$G18=G$7,男入力!$I18=G$7,男入力!$K18=G$7),"●","")</f>
        <v/>
      </c>
      <c r="H13" s="273" t="str">
        <f>IF(OR(男入力!$G18=H$7,男入力!$I18=H$7,男入力!$K18=H$7),"●","")</f>
        <v/>
      </c>
      <c r="I13" s="273" t="str">
        <f>IF(OR(男入力!$G18=I$7,男入力!$I18=I$7,男入力!$K18=I$7),"●","")</f>
        <v/>
      </c>
      <c r="J13" s="273" t="str">
        <f>IF(OR(男入力!$G18=J$7,男入力!$I18=J$7,男入力!$K18=J$7),"●","")</f>
        <v/>
      </c>
      <c r="K13" s="274"/>
      <c r="L13" s="273" t="str">
        <f>IF(OR(男入力!$G18=L$7,男入力!$I18=L$7,男入力!$K18=L$7),"●","")</f>
        <v/>
      </c>
      <c r="M13" s="274"/>
      <c r="N13" s="273" t="str">
        <f>IF(OR(男入力!$G18=N$7,男入力!$I18=N$7,男入力!$K18=N$7),"●","")</f>
        <v/>
      </c>
      <c r="O13" s="273" t="str">
        <f>IF(OR(男入力!$G18=O$7,男入力!$I18=O$7,男入力!$K18=O$7),"●","")</f>
        <v/>
      </c>
      <c r="P13" s="273" t="str">
        <f>IF(OR(男入力!$G18=P$7,男入力!$I18=P$7,男入力!$K18=P$7),"●","")</f>
        <v/>
      </c>
      <c r="Q13" s="273" t="str">
        <f>IF(OR(男入力!$G18=Q$7,男入力!$I18=Q$7,男入力!$K18=Q$7),"●","")</f>
        <v/>
      </c>
      <c r="R13" s="273" t="str">
        <f>IF(OR(男入力!$G18=R$7,男入力!$I18=R$7,男入力!$K18=R$7),"●","")</f>
        <v/>
      </c>
      <c r="S13" s="273" t="str">
        <f>IF(OR(男入力!$G18=S$7,男入力!$I18=S$7,男入力!$K18=S$7),"●","")</f>
        <v/>
      </c>
      <c r="T13" s="273" t="str">
        <f>IF(OR(男入力!$G18=T$7,男入力!$I18=T$7,男入力!$K18=T$7),"●","")</f>
        <v/>
      </c>
      <c r="U13" s="273" t="str">
        <f>IF(OR(男入力!$G18=U$7,男入力!$I18=U$7,男入力!$K18=U$7),"●","")</f>
        <v/>
      </c>
      <c r="V13" s="273" t="str">
        <f>IF(OR(男入力!$G18=V$7,男入力!$I18=V$7,男入力!$K18=V$7),"●","")</f>
        <v/>
      </c>
      <c r="W13" s="273" t="str">
        <f>IF(OR(男入力!$G18=W$7,男入力!$I18=W$7,男入力!$K18=W$7),"●","")</f>
        <v/>
      </c>
      <c r="X13" s="273" t="str">
        <f>IF(OR(男入力!$G18=X$7,男入力!$I18=X$7,男入力!$K18=X$7),"●","")</f>
        <v/>
      </c>
      <c r="Y13" s="273" t="str">
        <f>IF(OR(男入力!$G18=Y$7,男入力!$I18=Y$7,男入力!$K18=Y$7),"●","")</f>
        <v/>
      </c>
      <c r="Z13" s="274"/>
      <c r="AA13" s="273" t="str">
        <f>IF(OR(男入力!$G18=AA$7,男入力!$I18=AA$7,男入力!$K18=AA$7),"●","")</f>
        <v/>
      </c>
      <c r="AB13" s="273" t="str">
        <f>IF(男入力!M18="○","○","")</f>
        <v/>
      </c>
      <c r="AC13" s="294" t="str">
        <f>IF(男入力!O18="○","○","")</f>
        <v/>
      </c>
      <c r="AD13" s="194" t="str">
        <f t="shared" si="0"/>
        <v/>
      </c>
    </row>
    <row r="14" spans="2:30" ht="24.75" customHeight="1" x14ac:dyDescent="0.15">
      <c r="B14" s="273">
        <v>7</v>
      </c>
      <c r="C14" s="273" t="str">
        <f>IF(男入力!B19="","",男入力!B19)</f>
        <v/>
      </c>
      <c r="D14" s="273" t="str">
        <f>IF(男入力!C19="","",男入力!C19)</f>
        <v/>
      </c>
      <c r="E14" s="273" t="str">
        <f>IF(男入力!F19="","",男入力!F19)</f>
        <v/>
      </c>
      <c r="F14" s="273" t="str">
        <f>IF(OR(男入力!$G19=F$7,男入力!$I19=F$7,男入力!$K19=F$7),"●","")</f>
        <v/>
      </c>
      <c r="G14" s="273" t="str">
        <f>IF(OR(男入力!$G19=G$7,男入力!$I19=G$7,男入力!$K19=G$7),"●","")</f>
        <v/>
      </c>
      <c r="H14" s="273" t="str">
        <f>IF(OR(男入力!$G19=H$7,男入力!$I19=H$7,男入力!$K19=H$7),"●","")</f>
        <v/>
      </c>
      <c r="I14" s="273" t="str">
        <f>IF(OR(男入力!$G19=I$7,男入力!$I19=I$7,男入力!$K19=I$7),"●","")</f>
        <v/>
      </c>
      <c r="J14" s="273" t="str">
        <f>IF(OR(男入力!$G19=J$7,男入力!$I19=J$7,男入力!$K19=J$7),"●","")</f>
        <v/>
      </c>
      <c r="K14" s="274"/>
      <c r="L14" s="273" t="str">
        <f>IF(OR(男入力!$G19=L$7,男入力!$I19=L$7,男入力!$K19=L$7),"●","")</f>
        <v/>
      </c>
      <c r="M14" s="274"/>
      <c r="N14" s="273" t="str">
        <f>IF(OR(男入力!$G19=N$7,男入力!$I19=N$7,男入力!$K19=N$7),"●","")</f>
        <v/>
      </c>
      <c r="O14" s="273" t="str">
        <f>IF(OR(男入力!$G19=O$7,男入力!$I19=O$7,男入力!$K19=O$7),"●","")</f>
        <v/>
      </c>
      <c r="P14" s="273" t="str">
        <f>IF(OR(男入力!$G19=P$7,男入力!$I19=P$7,男入力!$K19=P$7),"●","")</f>
        <v/>
      </c>
      <c r="Q14" s="273" t="str">
        <f>IF(OR(男入力!$G19=Q$7,男入力!$I19=Q$7,男入力!$K19=Q$7),"●","")</f>
        <v/>
      </c>
      <c r="R14" s="273" t="str">
        <f>IF(OR(男入力!$G19=R$7,男入力!$I19=R$7,男入力!$K19=R$7),"●","")</f>
        <v/>
      </c>
      <c r="S14" s="273" t="str">
        <f>IF(OR(男入力!$G19=S$7,男入力!$I19=S$7,男入力!$K19=S$7),"●","")</f>
        <v/>
      </c>
      <c r="T14" s="273" t="str">
        <f>IF(OR(男入力!$G19=T$7,男入力!$I19=T$7,男入力!$K19=T$7),"●","")</f>
        <v/>
      </c>
      <c r="U14" s="273" t="str">
        <f>IF(OR(男入力!$G19=U$7,男入力!$I19=U$7,男入力!$K19=U$7),"●","")</f>
        <v/>
      </c>
      <c r="V14" s="273" t="str">
        <f>IF(OR(男入力!$G19=V$7,男入力!$I19=V$7,男入力!$K19=V$7),"●","")</f>
        <v/>
      </c>
      <c r="W14" s="273" t="str">
        <f>IF(OR(男入力!$G19=W$7,男入力!$I19=W$7,男入力!$K19=W$7),"●","")</f>
        <v/>
      </c>
      <c r="X14" s="273" t="str">
        <f>IF(OR(男入力!$G19=X$7,男入力!$I19=X$7,男入力!$K19=X$7),"●","")</f>
        <v/>
      </c>
      <c r="Y14" s="273" t="str">
        <f>IF(OR(男入力!$G19=Y$7,男入力!$I19=Y$7,男入力!$K19=Y$7),"●","")</f>
        <v/>
      </c>
      <c r="Z14" s="274"/>
      <c r="AA14" s="273" t="str">
        <f>IF(OR(男入力!$G19=AA$7,男入力!$I19=AA$7,男入力!$K19=AA$7),"●","")</f>
        <v/>
      </c>
      <c r="AB14" s="273" t="str">
        <f>IF(男入力!M19="○","○","")</f>
        <v/>
      </c>
      <c r="AC14" s="294" t="str">
        <f>IF(男入力!O19="○","○","")</f>
        <v/>
      </c>
      <c r="AD14" s="194" t="str">
        <f t="shared" si="0"/>
        <v/>
      </c>
    </row>
    <row r="15" spans="2:30" ht="24.75" customHeight="1" x14ac:dyDescent="0.15">
      <c r="B15" s="273">
        <v>8</v>
      </c>
      <c r="C15" s="273" t="str">
        <f>IF(男入力!B20="","",男入力!B20)</f>
        <v/>
      </c>
      <c r="D15" s="273" t="str">
        <f>IF(男入力!C20="","",男入力!C20)</f>
        <v/>
      </c>
      <c r="E15" s="273" t="str">
        <f>IF(男入力!F20="","",男入力!F20)</f>
        <v/>
      </c>
      <c r="F15" s="273" t="str">
        <f>IF(OR(男入力!$G20=F$7,男入力!$I20=F$7,男入力!$K20=F$7),"●","")</f>
        <v/>
      </c>
      <c r="G15" s="273" t="str">
        <f>IF(OR(男入力!$G20=G$7,男入力!$I20=G$7,男入力!$K20=G$7),"●","")</f>
        <v/>
      </c>
      <c r="H15" s="273" t="str">
        <f>IF(OR(男入力!$G20=H$7,男入力!$I20=H$7,男入力!$K20=H$7),"●","")</f>
        <v/>
      </c>
      <c r="I15" s="273" t="str">
        <f>IF(OR(男入力!$G20=I$7,男入力!$I20=I$7,男入力!$K20=I$7),"●","")</f>
        <v/>
      </c>
      <c r="J15" s="273" t="str">
        <f>IF(OR(男入力!$G20=J$7,男入力!$I20=J$7,男入力!$K20=J$7),"●","")</f>
        <v/>
      </c>
      <c r="K15" s="274"/>
      <c r="L15" s="273" t="str">
        <f>IF(OR(男入力!$G20=L$7,男入力!$I20=L$7,男入力!$K20=L$7),"●","")</f>
        <v/>
      </c>
      <c r="M15" s="274"/>
      <c r="N15" s="273" t="str">
        <f>IF(OR(男入力!$G20=N$7,男入力!$I20=N$7,男入力!$K20=N$7),"●","")</f>
        <v/>
      </c>
      <c r="O15" s="273" t="str">
        <f>IF(OR(男入力!$G20=O$7,男入力!$I20=O$7,男入力!$K20=O$7),"●","")</f>
        <v/>
      </c>
      <c r="P15" s="273" t="str">
        <f>IF(OR(男入力!$G20=P$7,男入力!$I20=P$7,男入力!$K20=P$7),"●","")</f>
        <v/>
      </c>
      <c r="Q15" s="273" t="str">
        <f>IF(OR(男入力!$G20=Q$7,男入力!$I20=Q$7,男入力!$K20=Q$7),"●","")</f>
        <v/>
      </c>
      <c r="R15" s="273" t="str">
        <f>IF(OR(男入力!$G20=R$7,男入力!$I20=R$7,男入力!$K20=R$7),"●","")</f>
        <v/>
      </c>
      <c r="S15" s="273" t="str">
        <f>IF(OR(男入力!$G20=S$7,男入力!$I20=S$7,男入力!$K20=S$7),"●","")</f>
        <v/>
      </c>
      <c r="T15" s="273" t="str">
        <f>IF(OR(男入力!$G20=T$7,男入力!$I20=T$7,男入力!$K20=T$7),"●","")</f>
        <v/>
      </c>
      <c r="U15" s="273" t="str">
        <f>IF(OR(男入力!$G20=U$7,男入力!$I20=U$7,男入力!$K20=U$7),"●","")</f>
        <v/>
      </c>
      <c r="V15" s="273" t="str">
        <f>IF(OR(男入力!$G20=V$7,男入力!$I20=V$7,男入力!$K20=V$7),"●","")</f>
        <v/>
      </c>
      <c r="W15" s="273" t="str">
        <f>IF(OR(男入力!$G20=W$7,男入力!$I20=W$7,男入力!$K20=W$7),"●","")</f>
        <v/>
      </c>
      <c r="X15" s="273" t="str">
        <f>IF(OR(男入力!$G20=X$7,男入力!$I20=X$7,男入力!$K20=X$7),"●","")</f>
        <v/>
      </c>
      <c r="Y15" s="273" t="str">
        <f>IF(OR(男入力!$G20=Y$7,男入力!$I20=Y$7,男入力!$K20=Y$7),"●","")</f>
        <v/>
      </c>
      <c r="Z15" s="274"/>
      <c r="AA15" s="273" t="str">
        <f>IF(OR(男入力!$G20=AA$7,男入力!$I20=AA$7,男入力!$K20=AA$7),"●","")</f>
        <v/>
      </c>
      <c r="AB15" s="273" t="str">
        <f>IF(男入力!M20="○","○","")</f>
        <v/>
      </c>
      <c r="AC15" s="294" t="str">
        <f>IF(男入力!O20="○","○","")</f>
        <v/>
      </c>
      <c r="AD15" s="194" t="str">
        <f t="shared" si="0"/>
        <v/>
      </c>
    </row>
    <row r="16" spans="2:30" ht="24.75" customHeight="1" x14ac:dyDescent="0.15">
      <c r="B16" s="273">
        <v>9</v>
      </c>
      <c r="C16" s="273" t="str">
        <f>IF(男入力!B21="","",男入力!B21)</f>
        <v/>
      </c>
      <c r="D16" s="273" t="str">
        <f>IF(男入力!C21="","",男入力!C21)</f>
        <v/>
      </c>
      <c r="E16" s="273" t="str">
        <f>IF(男入力!F21="","",男入力!F21)</f>
        <v/>
      </c>
      <c r="F16" s="273" t="str">
        <f>IF(OR(男入力!$G21=F$7,男入力!$I21=F$7,男入力!$K21=F$7),"●","")</f>
        <v/>
      </c>
      <c r="G16" s="273" t="str">
        <f>IF(OR(男入力!$G21=G$7,男入力!$I21=G$7,男入力!$K21=G$7),"●","")</f>
        <v/>
      </c>
      <c r="H16" s="273" t="str">
        <f>IF(OR(男入力!$G21=H$7,男入力!$I21=H$7,男入力!$K21=H$7),"●","")</f>
        <v/>
      </c>
      <c r="I16" s="273" t="str">
        <f>IF(OR(男入力!$G21=I$7,男入力!$I21=I$7,男入力!$K21=I$7),"●","")</f>
        <v/>
      </c>
      <c r="J16" s="273" t="str">
        <f>IF(OR(男入力!$G21=J$7,男入力!$I21=J$7,男入力!$K21=J$7),"●","")</f>
        <v/>
      </c>
      <c r="K16" s="274"/>
      <c r="L16" s="273" t="str">
        <f>IF(OR(男入力!$G21=L$7,男入力!$I21=L$7,男入力!$K21=L$7),"●","")</f>
        <v/>
      </c>
      <c r="M16" s="274"/>
      <c r="N16" s="273" t="str">
        <f>IF(OR(男入力!$G21=N$7,男入力!$I21=N$7,男入力!$K21=N$7),"●","")</f>
        <v/>
      </c>
      <c r="O16" s="273" t="str">
        <f>IF(OR(男入力!$G21=O$7,男入力!$I21=O$7,男入力!$K21=O$7),"●","")</f>
        <v/>
      </c>
      <c r="P16" s="273" t="str">
        <f>IF(OR(男入力!$G21=P$7,男入力!$I21=P$7,男入力!$K21=P$7),"●","")</f>
        <v/>
      </c>
      <c r="Q16" s="273" t="str">
        <f>IF(OR(男入力!$G21=Q$7,男入力!$I21=Q$7,男入力!$K21=Q$7),"●","")</f>
        <v/>
      </c>
      <c r="R16" s="273" t="str">
        <f>IF(OR(男入力!$G21=R$7,男入力!$I21=R$7,男入力!$K21=R$7),"●","")</f>
        <v/>
      </c>
      <c r="S16" s="273" t="str">
        <f>IF(OR(男入力!$G21=S$7,男入力!$I21=S$7,男入力!$K21=S$7),"●","")</f>
        <v/>
      </c>
      <c r="T16" s="273" t="str">
        <f>IF(OR(男入力!$G21=T$7,男入力!$I21=T$7,男入力!$K21=T$7),"●","")</f>
        <v/>
      </c>
      <c r="U16" s="273" t="str">
        <f>IF(OR(男入力!$G21=U$7,男入力!$I21=U$7,男入力!$K21=U$7),"●","")</f>
        <v/>
      </c>
      <c r="V16" s="273" t="str">
        <f>IF(OR(男入力!$G21=V$7,男入力!$I21=V$7,男入力!$K21=V$7),"●","")</f>
        <v/>
      </c>
      <c r="W16" s="273" t="str">
        <f>IF(OR(男入力!$G21=W$7,男入力!$I21=W$7,男入力!$K21=W$7),"●","")</f>
        <v/>
      </c>
      <c r="X16" s="273" t="str">
        <f>IF(OR(男入力!$G21=X$7,男入力!$I21=X$7,男入力!$K21=X$7),"●","")</f>
        <v/>
      </c>
      <c r="Y16" s="273" t="str">
        <f>IF(OR(男入力!$G21=Y$7,男入力!$I21=Y$7,男入力!$K21=Y$7),"●","")</f>
        <v/>
      </c>
      <c r="Z16" s="274"/>
      <c r="AA16" s="273" t="str">
        <f>IF(OR(男入力!$G21=AA$7,男入力!$I21=AA$7,男入力!$K21=AA$7),"●","")</f>
        <v/>
      </c>
      <c r="AB16" s="273" t="str">
        <f>IF(男入力!M21="○","○","")</f>
        <v/>
      </c>
      <c r="AC16" s="294" t="str">
        <f>IF(男入力!O21="○","○","")</f>
        <v/>
      </c>
      <c r="AD16" s="194" t="str">
        <f t="shared" si="0"/>
        <v/>
      </c>
    </row>
    <row r="17" spans="2:30" ht="24.75" customHeight="1" x14ac:dyDescent="0.15">
      <c r="B17" s="273">
        <v>10</v>
      </c>
      <c r="C17" s="273" t="str">
        <f>IF(男入力!B22="","",男入力!B22)</f>
        <v/>
      </c>
      <c r="D17" s="273" t="str">
        <f>IF(男入力!C22="","",男入力!C22)</f>
        <v/>
      </c>
      <c r="E17" s="273" t="str">
        <f>IF(男入力!F22="","",男入力!F22)</f>
        <v/>
      </c>
      <c r="F17" s="273" t="str">
        <f>IF(OR(男入力!$G22=F$7,男入力!$I22=F$7,男入力!$K22=F$7),"●","")</f>
        <v/>
      </c>
      <c r="G17" s="273" t="str">
        <f>IF(OR(男入力!$G22=G$7,男入力!$I22=G$7,男入力!$K22=G$7),"●","")</f>
        <v/>
      </c>
      <c r="H17" s="273" t="str">
        <f>IF(OR(男入力!$G22=H$7,男入力!$I22=H$7,男入力!$K22=H$7),"●","")</f>
        <v/>
      </c>
      <c r="I17" s="273" t="str">
        <f>IF(OR(男入力!$G22=I$7,男入力!$I22=I$7,男入力!$K22=I$7),"●","")</f>
        <v/>
      </c>
      <c r="J17" s="273" t="str">
        <f>IF(OR(男入力!$G22=J$7,男入力!$I22=J$7,男入力!$K22=J$7),"●","")</f>
        <v/>
      </c>
      <c r="K17" s="274"/>
      <c r="L17" s="273" t="str">
        <f>IF(OR(男入力!$G22=L$7,男入力!$I22=L$7,男入力!$K22=L$7),"●","")</f>
        <v/>
      </c>
      <c r="M17" s="274"/>
      <c r="N17" s="273" t="str">
        <f>IF(OR(男入力!$G22=N$7,男入力!$I22=N$7,男入力!$K22=N$7),"●","")</f>
        <v/>
      </c>
      <c r="O17" s="273" t="str">
        <f>IF(OR(男入力!$G22=O$7,男入力!$I22=O$7,男入力!$K22=O$7),"●","")</f>
        <v/>
      </c>
      <c r="P17" s="273" t="str">
        <f>IF(OR(男入力!$G22=P$7,男入力!$I22=P$7,男入力!$K22=P$7),"●","")</f>
        <v/>
      </c>
      <c r="Q17" s="273" t="str">
        <f>IF(OR(男入力!$G22=Q$7,男入力!$I22=Q$7,男入力!$K22=Q$7),"●","")</f>
        <v/>
      </c>
      <c r="R17" s="273" t="str">
        <f>IF(OR(男入力!$G22=R$7,男入力!$I22=R$7,男入力!$K22=R$7),"●","")</f>
        <v/>
      </c>
      <c r="S17" s="273" t="str">
        <f>IF(OR(男入力!$G22=S$7,男入力!$I22=S$7,男入力!$K22=S$7),"●","")</f>
        <v/>
      </c>
      <c r="T17" s="273" t="str">
        <f>IF(OR(男入力!$G22=T$7,男入力!$I22=T$7,男入力!$K22=T$7),"●","")</f>
        <v/>
      </c>
      <c r="U17" s="273" t="str">
        <f>IF(OR(男入力!$G22=U$7,男入力!$I22=U$7,男入力!$K22=U$7),"●","")</f>
        <v/>
      </c>
      <c r="V17" s="273" t="str">
        <f>IF(OR(男入力!$G22=V$7,男入力!$I22=V$7,男入力!$K22=V$7),"●","")</f>
        <v/>
      </c>
      <c r="W17" s="273" t="str">
        <f>IF(OR(男入力!$G22=W$7,男入力!$I22=W$7,男入力!$K22=W$7),"●","")</f>
        <v/>
      </c>
      <c r="X17" s="273" t="str">
        <f>IF(OR(男入力!$G22=X$7,男入力!$I22=X$7,男入力!$K22=X$7),"●","")</f>
        <v/>
      </c>
      <c r="Y17" s="273" t="str">
        <f>IF(OR(男入力!$G22=Y$7,男入力!$I22=Y$7,男入力!$K22=Y$7),"●","")</f>
        <v/>
      </c>
      <c r="Z17" s="274"/>
      <c r="AA17" s="273" t="str">
        <f>IF(OR(男入力!$G22=AA$7,男入力!$I22=AA$7,男入力!$K22=AA$7),"●","")</f>
        <v/>
      </c>
      <c r="AB17" s="273" t="str">
        <f>IF(男入力!M22="○","○","")</f>
        <v/>
      </c>
      <c r="AC17" s="294" t="str">
        <f>IF(男入力!O22="○","○","")</f>
        <v/>
      </c>
      <c r="AD17" s="194" t="str">
        <f t="shared" si="0"/>
        <v/>
      </c>
    </row>
    <row r="18" spans="2:30" ht="24.75" customHeight="1" x14ac:dyDescent="0.15">
      <c r="B18" s="273">
        <v>11</v>
      </c>
      <c r="C18" s="273" t="str">
        <f>IF(男入力!B23="","",男入力!B23)</f>
        <v/>
      </c>
      <c r="D18" s="273" t="str">
        <f>IF(男入力!C23="","",男入力!C23)</f>
        <v/>
      </c>
      <c r="E18" s="273" t="str">
        <f>IF(男入力!F23="","",男入力!F23)</f>
        <v/>
      </c>
      <c r="F18" s="273" t="str">
        <f>IF(OR(男入力!$G23=F$7,男入力!$I23=F$7,男入力!$K23=F$7),"●","")</f>
        <v/>
      </c>
      <c r="G18" s="273" t="str">
        <f>IF(OR(男入力!$G23=G$7,男入力!$I23=G$7,男入力!$K23=G$7),"●","")</f>
        <v/>
      </c>
      <c r="H18" s="273" t="str">
        <f>IF(OR(男入力!$G23=H$7,男入力!$I23=H$7,男入力!$K23=H$7),"●","")</f>
        <v/>
      </c>
      <c r="I18" s="273" t="str">
        <f>IF(OR(男入力!$G23=I$7,男入力!$I23=I$7,男入力!$K23=I$7),"●","")</f>
        <v/>
      </c>
      <c r="J18" s="273" t="str">
        <f>IF(OR(男入力!$G23=J$7,男入力!$I23=J$7,男入力!$K23=J$7),"●","")</f>
        <v/>
      </c>
      <c r="K18" s="274"/>
      <c r="L18" s="273" t="str">
        <f>IF(OR(男入力!$G23=L$7,男入力!$I23=L$7,男入力!$K23=L$7),"●","")</f>
        <v/>
      </c>
      <c r="M18" s="274"/>
      <c r="N18" s="273" t="str">
        <f>IF(OR(男入力!$G23=N$7,男入力!$I23=N$7,男入力!$K23=N$7),"●","")</f>
        <v/>
      </c>
      <c r="O18" s="273" t="str">
        <f>IF(OR(男入力!$G23=O$7,男入力!$I23=O$7,男入力!$K23=O$7),"●","")</f>
        <v/>
      </c>
      <c r="P18" s="273" t="str">
        <f>IF(OR(男入力!$G23=P$7,男入力!$I23=P$7,男入力!$K23=P$7),"●","")</f>
        <v/>
      </c>
      <c r="Q18" s="273" t="str">
        <f>IF(OR(男入力!$G23=Q$7,男入力!$I23=Q$7,男入力!$K23=Q$7),"●","")</f>
        <v/>
      </c>
      <c r="R18" s="273" t="str">
        <f>IF(OR(男入力!$G23=R$7,男入力!$I23=R$7,男入力!$K23=R$7),"●","")</f>
        <v/>
      </c>
      <c r="S18" s="273" t="str">
        <f>IF(OR(男入力!$G23=S$7,男入力!$I23=S$7,男入力!$K23=S$7),"●","")</f>
        <v/>
      </c>
      <c r="T18" s="273" t="str">
        <f>IF(OR(男入力!$G23=T$7,男入力!$I23=T$7,男入力!$K23=T$7),"●","")</f>
        <v/>
      </c>
      <c r="U18" s="273" t="str">
        <f>IF(OR(男入力!$G23=U$7,男入力!$I23=U$7,男入力!$K23=U$7),"●","")</f>
        <v/>
      </c>
      <c r="V18" s="273" t="str">
        <f>IF(OR(男入力!$G23=V$7,男入力!$I23=V$7,男入力!$K23=V$7),"●","")</f>
        <v/>
      </c>
      <c r="W18" s="273" t="str">
        <f>IF(OR(男入力!$G23=W$7,男入力!$I23=W$7,男入力!$K23=W$7),"●","")</f>
        <v/>
      </c>
      <c r="X18" s="273" t="str">
        <f>IF(OR(男入力!$G23=X$7,男入力!$I23=X$7,男入力!$K23=X$7),"●","")</f>
        <v/>
      </c>
      <c r="Y18" s="273" t="str">
        <f>IF(OR(男入力!$G23=Y$7,男入力!$I23=Y$7,男入力!$K23=Y$7),"●","")</f>
        <v/>
      </c>
      <c r="Z18" s="274"/>
      <c r="AA18" s="273" t="str">
        <f>IF(OR(男入力!$G23=AA$7,男入力!$I23=AA$7,男入力!$K23=AA$7),"●","")</f>
        <v/>
      </c>
      <c r="AB18" s="273" t="str">
        <f>IF(男入力!M23="○","○","")</f>
        <v/>
      </c>
      <c r="AC18" s="294" t="str">
        <f>IF(男入力!O23="○","○","")</f>
        <v/>
      </c>
      <c r="AD18" s="194" t="str">
        <f t="shared" si="0"/>
        <v/>
      </c>
    </row>
    <row r="19" spans="2:30" ht="24.75" customHeight="1" x14ac:dyDescent="0.15">
      <c r="B19" s="273">
        <v>12</v>
      </c>
      <c r="C19" s="273" t="str">
        <f>IF(男入力!B24="","",男入力!B24)</f>
        <v/>
      </c>
      <c r="D19" s="273" t="str">
        <f>IF(男入力!C24="","",男入力!C24)</f>
        <v/>
      </c>
      <c r="E19" s="273" t="str">
        <f>IF(男入力!F24="","",男入力!F24)</f>
        <v/>
      </c>
      <c r="F19" s="273" t="str">
        <f>IF(OR(男入力!$G24=F$7,男入力!$I24=F$7,男入力!$K24=F$7),"●","")</f>
        <v/>
      </c>
      <c r="G19" s="273" t="str">
        <f>IF(OR(男入力!$G24=G$7,男入力!$I24=G$7,男入力!$K24=G$7),"●","")</f>
        <v/>
      </c>
      <c r="H19" s="273" t="str">
        <f>IF(OR(男入力!$G24=H$7,男入力!$I24=H$7,男入力!$K24=H$7),"●","")</f>
        <v/>
      </c>
      <c r="I19" s="273" t="str">
        <f>IF(OR(男入力!$G24=I$7,男入力!$I24=I$7,男入力!$K24=I$7),"●","")</f>
        <v/>
      </c>
      <c r="J19" s="273" t="str">
        <f>IF(OR(男入力!$G24=J$7,男入力!$I24=J$7,男入力!$K24=J$7),"●","")</f>
        <v/>
      </c>
      <c r="K19" s="274"/>
      <c r="L19" s="273" t="str">
        <f>IF(OR(男入力!$G24=L$7,男入力!$I24=L$7,男入力!$K24=L$7),"●","")</f>
        <v/>
      </c>
      <c r="M19" s="274"/>
      <c r="N19" s="273" t="str">
        <f>IF(OR(男入力!$G24=N$7,男入力!$I24=N$7,男入力!$K24=N$7),"●","")</f>
        <v/>
      </c>
      <c r="O19" s="273" t="str">
        <f>IF(OR(男入力!$G24=O$7,男入力!$I24=O$7,男入力!$K24=O$7),"●","")</f>
        <v/>
      </c>
      <c r="P19" s="273" t="str">
        <f>IF(OR(男入力!$G24=P$7,男入力!$I24=P$7,男入力!$K24=P$7),"●","")</f>
        <v/>
      </c>
      <c r="Q19" s="273" t="str">
        <f>IF(OR(男入力!$G24=Q$7,男入力!$I24=Q$7,男入力!$K24=Q$7),"●","")</f>
        <v/>
      </c>
      <c r="R19" s="273" t="str">
        <f>IF(OR(男入力!$G24=R$7,男入力!$I24=R$7,男入力!$K24=R$7),"●","")</f>
        <v/>
      </c>
      <c r="S19" s="273" t="str">
        <f>IF(OR(男入力!$G24=S$7,男入力!$I24=S$7,男入力!$K24=S$7),"●","")</f>
        <v/>
      </c>
      <c r="T19" s="273" t="str">
        <f>IF(OR(男入力!$G24=T$7,男入力!$I24=T$7,男入力!$K24=T$7),"●","")</f>
        <v/>
      </c>
      <c r="U19" s="273" t="str">
        <f>IF(OR(男入力!$G24=U$7,男入力!$I24=U$7,男入力!$K24=U$7),"●","")</f>
        <v/>
      </c>
      <c r="V19" s="273" t="str">
        <f>IF(OR(男入力!$G24=V$7,男入力!$I24=V$7,男入力!$K24=V$7),"●","")</f>
        <v/>
      </c>
      <c r="W19" s="273" t="str">
        <f>IF(OR(男入力!$G24=W$7,男入力!$I24=W$7,男入力!$K24=W$7),"●","")</f>
        <v/>
      </c>
      <c r="X19" s="273" t="str">
        <f>IF(OR(男入力!$G24=X$7,男入力!$I24=X$7,男入力!$K24=X$7),"●","")</f>
        <v/>
      </c>
      <c r="Y19" s="273" t="str">
        <f>IF(OR(男入力!$G24=Y$7,男入力!$I24=Y$7,男入力!$K24=Y$7),"●","")</f>
        <v/>
      </c>
      <c r="Z19" s="274"/>
      <c r="AA19" s="273" t="str">
        <f>IF(OR(男入力!$G24=AA$7,男入力!$I24=AA$7,男入力!$K24=AA$7),"●","")</f>
        <v/>
      </c>
      <c r="AB19" s="273" t="str">
        <f>IF(男入力!M24="○","○","")</f>
        <v/>
      </c>
      <c r="AC19" s="294" t="str">
        <f>IF(男入力!O24="○","○","")</f>
        <v/>
      </c>
      <c r="AD19" s="194" t="str">
        <f t="shared" si="0"/>
        <v/>
      </c>
    </row>
    <row r="20" spans="2:30" ht="24.75" customHeight="1" x14ac:dyDescent="0.15">
      <c r="B20" s="273">
        <v>13</v>
      </c>
      <c r="C20" s="273" t="str">
        <f>IF(男入力!B25="","",男入力!B25)</f>
        <v/>
      </c>
      <c r="D20" s="273" t="str">
        <f>IF(男入力!C25="","",男入力!C25)</f>
        <v/>
      </c>
      <c r="E20" s="273" t="str">
        <f>IF(男入力!F25="","",男入力!F25)</f>
        <v/>
      </c>
      <c r="F20" s="273" t="str">
        <f>IF(OR(男入力!$G25=F$7,男入力!$I25=F$7,男入力!$K25=F$7),"●","")</f>
        <v/>
      </c>
      <c r="G20" s="273" t="str">
        <f>IF(OR(男入力!$G25=G$7,男入力!$I25=G$7,男入力!$K25=G$7),"●","")</f>
        <v/>
      </c>
      <c r="H20" s="273" t="str">
        <f>IF(OR(男入力!$G25=H$7,男入力!$I25=H$7,男入力!$K25=H$7),"●","")</f>
        <v/>
      </c>
      <c r="I20" s="273" t="str">
        <f>IF(OR(男入力!$G25=I$7,男入力!$I25=I$7,男入力!$K25=I$7),"●","")</f>
        <v/>
      </c>
      <c r="J20" s="273" t="str">
        <f>IF(OR(男入力!$G25=J$7,男入力!$I25=J$7,男入力!$K25=J$7),"●","")</f>
        <v/>
      </c>
      <c r="K20" s="274"/>
      <c r="L20" s="273" t="str">
        <f>IF(OR(男入力!$G25=L$7,男入力!$I25=L$7,男入力!$K25=L$7),"●","")</f>
        <v/>
      </c>
      <c r="M20" s="274"/>
      <c r="N20" s="273" t="str">
        <f>IF(OR(男入力!$G25=N$7,男入力!$I25=N$7,男入力!$K25=N$7),"●","")</f>
        <v/>
      </c>
      <c r="O20" s="273" t="str">
        <f>IF(OR(男入力!$G25=O$7,男入力!$I25=O$7,男入力!$K25=O$7),"●","")</f>
        <v/>
      </c>
      <c r="P20" s="273" t="str">
        <f>IF(OR(男入力!$G25=P$7,男入力!$I25=P$7,男入力!$K25=P$7),"●","")</f>
        <v/>
      </c>
      <c r="Q20" s="273" t="str">
        <f>IF(OR(男入力!$G25=Q$7,男入力!$I25=Q$7,男入力!$K25=Q$7),"●","")</f>
        <v/>
      </c>
      <c r="R20" s="273" t="str">
        <f>IF(OR(男入力!$G25=R$7,男入力!$I25=R$7,男入力!$K25=R$7),"●","")</f>
        <v/>
      </c>
      <c r="S20" s="273" t="str">
        <f>IF(OR(男入力!$G25=S$7,男入力!$I25=S$7,男入力!$K25=S$7),"●","")</f>
        <v/>
      </c>
      <c r="T20" s="273" t="str">
        <f>IF(OR(男入力!$G25=T$7,男入力!$I25=T$7,男入力!$K25=T$7),"●","")</f>
        <v/>
      </c>
      <c r="U20" s="273" t="str">
        <f>IF(OR(男入力!$G25=U$7,男入力!$I25=U$7,男入力!$K25=U$7),"●","")</f>
        <v/>
      </c>
      <c r="V20" s="273" t="str">
        <f>IF(OR(男入力!$G25=V$7,男入力!$I25=V$7,男入力!$K25=V$7),"●","")</f>
        <v/>
      </c>
      <c r="W20" s="273" t="str">
        <f>IF(OR(男入力!$G25=W$7,男入力!$I25=W$7,男入力!$K25=W$7),"●","")</f>
        <v/>
      </c>
      <c r="X20" s="273" t="str">
        <f>IF(OR(男入力!$G25=X$7,男入力!$I25=X$7,男入力!$K25=X$7),"●","")</f>
        <v/>
      </c>
      <c r="Y20" s="273" t="str">
        <f>IF(OR(男入力!$G25=Y$7,男入力!$I25=Y$7,男入力!$K25=Y$7),"●","")</f>
        <v/>
      </c>
      <c r="Z20" s="274"/>
      <c r="AA20" s="273" t="str">
        <f>IF(OR(男入力!$G25=AA$7,男入力!$I25=AA$7,男入力!$K25=AA$7),"●","")</f>
        <v/>
      </c>
      <c r="AB20" s="273" t="str">
        <f>IF(男入力!M25="○","○","")</f>
        <v/>
      </c>
      <c r="AC20" s="294" t="str">
        <f>IF(男入力!O25="○","○","")</f>
        <v/>
      </c>
      <c r="AD20" s="194" t="str">
        <f t="shared" si="0"/>
        <v/>
      </c>
    </row>
    <row r="21" spans="2:30" ht="24.75" customHeight="1" x14ac:dyDescent="0.15">
      <c r="B21" s="273">
        <v>14</v>
      </c>
      <c r="C21" s="273" t="str">
        <f>IF(男入力!B26="","",男入力!B26)</f>
        <v/>
      </c>
      <c r="D21" s="273" t="str">
        <f>IF(男入力!C26="","",男入力!C26)</f>
        <v/>
      </c>
      <c r="E21" s="273" t="str">
        <f>IF(男入力!F26="","",男入力!F26)</f>
        <v/>
      </c>
      <c r="F21" s="273" t="str">
        <f>IF(OR(男入力!$G26=F$7,男入力!$I26=F$7,男入力!$K26=F$7),"●","")</f>
        <v/>
      </c>
      <c r="G21" s="273" t="str">
        <f>IF(OR(男入力!$G26=G$7,男入力!$I26=G$7,男入力!$K26=G$7),"●","")</f>
        <v/>
      </c>
      <c r="H21" s="273" t="str">
        <f>IF(OR(男入力!$G26=H$7,男入力!$I26=H$7,男入力!$K26=H$7),"●","")</f>
        <v/>
      </c>
      <c r="I21" s="273" t="str">
        <f>IF(OR(男入力!$G26=I$7,男入力!$I26=I$7,男入力!$K26=I$7),"●","")</f>
        <v/>
      </c>
      <c r="J21" s="273" t="str">
        <f>IF(OR(男入力!$G26=J$7,男入力!$I26=J$7,男入力!$K26=J$7),"●","")</f>
        <v/>
      </c>
      <c r="K21" s="274"/>
      <c r="L21" s="273" t="str">
        <f>IF(OR(男入力!$G26=L$7,男入力!$I26=L$7,男入力!$K26=L$7),"●","")</f>
        <v/>
      </c>
      <c r="M21" s="274"/>
      <c r="N21" s="273" t="str">
        <f>IF(OR(男入力!$G26=N$7,男入力!$I26=N$7,男入力!$K26=N$7),"●","")</f>
        <v/>
      </c>
      <c r="O21" s="273" t="str">
        <f>IF(OR(男入力!$G26=O$7,男入力!$I26=O$7,男入力!$K26=O$7),"●","")</f>
        <v/>
      </c>
      <c r="P21" s="273" t="str">
        <f>IF(OR(男入力!$G26=P$7,男入力!$I26=P$7,男入力!$K26=P$7),"●","")</f>
        <v/>
      </c>
      <c r="Q21" s="273" t="str">
        <f>IF(OR(男入力!$G26=Q$7,男入力!$I26=Q$7,男入力!$K26=Q$7),"●","")</f>
        <v/>
      </c>
      <c r="R21" s="273" t="str">
        <f>IF(OR(男入力!$G26=R$7,男入力!$I26=R$7,男入力!$K26=R$7),"●","")</f>
        <v/>
      </c>
      <c r="S21" s="273" t="str">
        <f>IF(OR(男入力!$G26=S$7,男入力!$I26=S$7,男入力!$K26=S$7),"●","")</f>
        <v/>
      </c>
      <c r="T21" s="273" t="str">
        <f>IF(OR(男入力!$G26=T$7,男入力!$I26=T$7,男入力!$K26=T$7),"●","")</f>
        <v/>
      </c>
      <c r="U21" s="273" t="str">
        <f>IF(OR(男入力!$G26=U$7,男入力!$I26=U$7,男入力!$K26=U$7),"●","")</f>
        <v/>
      </c>
      <c r="V21" s="273" t="str">
        <f>IF(OR(男入力!$G26=V$7,男入力!$I26=V$7,男入力!$K26=V$7),"●","")</f>
        <v/>
      </c>
      <c r="W21" s="273" t="str">
        <f>IF(OR(男入力!$G26=W$7,男入力!$I26=W$7,男入力!$K26=W$7),"●","")</f>
        <v/>
      </c>
      <c r="X21" s="273" t="str">
        <f>IF(OR(男入力!$G26=X$7,男入力!$I26=X$7,男入力!$K26=X$7),"●","")</f>
        <v/>
      </c>
      <c r="Y21" s="273" t="str">
        <f>IF(OR(男入力!$G26=Y$7,男入力!$I26=Y$7,男入力!$K26=Y$7),"●","")</f>
        <v/>
      </c>
      <c r="Z21" s="274"/>
      <c r="AA21" s="273" t="str">
        <f>IF(OR(男入力!$G26=AA$7,男入力!$I26=AA$7,男入力!$K26=AA$7),"●","")</f>
        <v/>
      </c>
      <c r="AB21" s="273" t="str">
        <f>IF(男入力!M26="○","○","")</f>
        <v/>
      </c>
      <c r="AC21" s="294" t="str">
        <f>IF(男入力!O26="○","○","")</f>
        <v/>
      </c>
      <c r="AD21" s="194" t="str">
        <f t="shared" si="0"/>
        <v/>
      </c>
    </row>
    <row r="22" spans="2:30" ht="24.75" customHeight="1" x14ac:dyDescent="0.15">
      <c r="B22" s="273">
        <v>15</v>
      </c>
      <c r="C22" s="273" t="str">
        <f>IF(男入力!B27="","",男入力!B27)</f>
        <v/>
      </c>
      <c r="D22" s="273" t="str">
        <f>IF(男入力!C27="","",男入力!C27)</f>
        <v/>
      </c>
      <c r="E22" s="273" t="str">
        <f>IF(男入力!F27="","",男入力!F27)</f>
        <v/>
      </c>
      <c r="F22" s="273" t="str">
        <f>IF(OR(男入力!$G27=F$7,男入力!$I27=F$7,男入力!$K27=F$7),"●","")</f>
        <v/>
      </c>
      <c r="G22" s="273" t="str">
        <f>IF(OR(男入力!$G27=G$7,男入力!$I27=G$7,男入力!$K27=G$7),"●","")</f>
        <v/>
      </c>
      <c r="H22" s="273" t="str">
        <f>IF(OR(男入力!$G27=H$7,男入力!$I27=H$7,男入力!$K27=H$7),"●","")</f>
        <v/>
      </c>
      <c r="I22" s="273" t="str">
        <f>IF(OR(男入力!$G27=I$7,男入力!$I27=I$7,男入力!$K27=I$7),"●","")</f>
        <v/>
      </c>
      <c r="J22" s="273" t="str">
        <f>IF(OR(男入力!$G27=J$7,男入力!$I27=J$7,男入力!$K27=J$7),"●","")</f>
        <v/>
      </c>
      <c r="K22" s="274"/>
      <c r="L22" s="273" t="str">
        <f>IF(OR(男入力!$G27=L$7,男入力!$I27=L$7,男入力!$K27=L$7),"●","")</f>
        <v/>
      </c>
      <c r="M22" s="274"/>
      <c r="N22" s="273" t="str">
        <f>IF(OR(男入力!$G27=N$7,男入力!$I27=N$7,男入力!$K27=N$7),"●","")</f>
        <v/>
      </c>
      <c r="O22" s="273" t="str">
        <f>IF(OR(男入力!$G27=O$7,男入力!$I27=O$7,男入力!$K27=O$7),"●","")</f>
        <v/>
      </c>
      <c r="P22" s="273" t="str">
        <f>IF(OR(男入力!$G27=P$7,男入力!$I27=P$7,男入力!$K27=P$7),"●","")</f>
        <v/>
      </c>
      <c r="Q22" s="273" t="str">
        <f>IF(OR(男入力!$G27=Q$7,男入力!$I27=Q$7,男入力!$K27=Q$7),"●","")</f>
        <v/>
      </c>
      <c r="R22" s="273" t="str">
        <f>IF(OR(男入力!$G27=R$7,男入力!$I27=R$7,男入力!$K27=R$7),"●","")</f>
        <v/>
      </c>
      <c r="S22" s="273" t="str">
        <f>IF(OR(男入力!$G27=S$7,男入力!$I27=S$7,男入力!$K27=S$7),"●","")</f>
        <v/>
      </c>
      <c r="T22" s="273" t="str">
        <f>IF(OR(男入力!$G27=T$7,男入力!$I27=T$7,男入力!$K27=T$7),"●","")</f>
        <v/>
      </c>
      <c r="U22" s="273" t="str">
        <f>IF(OR(男入力!$G27=U$7,男入力!$I27=U$7,男入力!$K27=U$7),"●","")</f>
        <v/>
      </c>
      <c r="V22" s="273" t="str">
        <f>IF(OR(男入力!$G27=V$7,男入力!$I27=V$7,男入力!$K27=V$7),"●","")</f>
        <v/>
      </c>
      <c r="W22" s="273" t="str">
        <f>IF(OR(男入力!$G27=W$7,男入力!$I27=W$7,男入力!$K27=W$7),"●","")</f>
        <v/>
      </c>
      <c r="X22" s="273" t="str">
        <f>IF(OR(男入力!$G27=X$7,男入力!$I27=X$7,男入力!$K27=X$7),"●","")</f>
        <v/>
      </c>
      <c r="Y22" s="273" t="str">
        <f>IF(OR(男入力!$G27=Y$7,男入力!$I27=Y$7,男入力!$K27=Y$7),"●","")</f>
        <v/>
      </c>
      <c r="Z22" s="274"/>
      <c r="AA22" s="273" t="str">
        <f>IF(OR(男入力!$G27=AA$7,男入力!$I27=AA$7,男入力!$K27=AA$7),"●","")</f>
        <v/>
      </c>
      <c r="AB22" s="273" t="str">
        <f>IF(男入力!M27="○","○","")</f>
        <v/>
      </c>
      <c r="AC22" s="294" t="str">
        <f>IF(男入力!O27="○","○","")</f>
        <v/>
      </c>
      <c r="AD22" s="194" t="str">
        <f t="shared" si="0"/>
        <v/>
      </c>
    </row>
    <row r="23" spans="2:30" ht="24.75" customHeight="1" x14ac:dyDescent="0.15">
      <c r="B23" s="273">
        <v>16</v>
      </c>
      <c r="C23" s="273" t="str">
        <f>IF(男入力!B28="","",男入力!B28)</f>
        <v/>
      </c>
      <c r="D23" s="273" t="str">
        <f>IF(男入力!C28="","",男入力!C28)</f>
        <v/>
      </c>
      <c r="E23" s="273" t="str">
        <f>IF(男入力!F28="","",男入力!F28)</f>
        <v/>
      </c>
      <c r="F23" s="273" t="str">
        <f>IF(OR(男入力!$G28=F$7,男入力!$I28=F$7,男入力!$K28=F$7),"●","")</f>
        <v/>
      </c>
      <c r="G23" s="273" t="str">
        <f>IF(OR(男入力!$G28=G$7,男入力!$I28=G$7,男入力!$K28=G$7),"●","")</f>
        <v/>
      </c>
      <c r="H23" s="273" t="str">
        <f>IF(OR(男入力!$G28=H$7,男入力!$I28=H$7,男入力!$K28=H$7),"●","")</f>
        <v/>
      </c>
      <c r="I23" s="273" t="str">
        <f>IF(OR(男入力!$G28=I$7,男入力!$I28=I$7,男入力!$K28=I$7),"●","")</f>
        <v/>
      </c>
      <c r="J23" s="273" t="str">
        <f>IF(OR(男入力!$G28=J$7,男入力!$I28=J$7,男入力!$K28=J$7),"●","")</f>
        <v/>
      </c>
      <c r="K23" s="274"/>
      <c r="L23" s="273" t="str">
        <f>IF(OR(男入力!$G28=L$7,男入力!$I28=L$7,男入力!$K28=L$7),"●","")</f>
        <v/>
      </c>
      <c r="M23" s="274"/>
      <c r="N23" s="273" t="str">
        <f>IF(OR(男入力!$G28=N$7,男入力!$I28=N$7,男入力!$K28=N$7),"●","")</f>
        <v/>
      </c>
      <c r="O23" s="273" t="str">
        <f>IF(OR(男入力!$G28=O$7,男入力!$I28=O$7,男入力!$K28=O$7),"●","")</f>
        <v/>
      </c>
      <c r="P23" s="273" t="str">
        <f>IF(OR(男入力!$G28=P$7,男入力!$I28=P$7,男入力!$K28=P$7),"●","")</f>
        <v/>
      </c>
      <c r="Q23" s="273" t="str">
        <f>IF(OR(男入力!$G28=Q$7,男入力!$I28=Q$7,男入力!$K28=Q$7),"●","")</f>
        <v/>
      </c>
      <c r="R23" s="273" t="str">
        <f>IF(OR(男入力!$G28=R$7,男入力!$I28=R$7,男入力!$K28=R$7),"●","")</f>
        <v/>
      </c>
      <c r="S23" s="273" t="str">
        <f>IF(OR(男入力!$G28=S$7,男入力!$I28=S$7,男入力!$K28=S$7),"●","")</f>
        <v/>
      </c>
      <c r="T23" s="273" t="str">
        <f>IF(OR(男入力!$G28=T$7,男入力!$I28=T$7,男入力!$K28=T$7),"●","")</f>
        <v/>
      </c>
      <c r="U23" s="273" t="str">
        <f>IF(OR(男入力!$G28=U$7,男入力!$I28=U$7,男入力!$K28=U$7),"●","")</f>
        <v/>
      </c>
      <c r="V23" s="273" t="str">
        <f>IF(OR(男入力!$G28=V$7,男入力!$I28=V$7,男入力!$K28=V$7),"●","")</f>
        <v/>
      </c>
      <c r="W23" s="273" t="str">
        <f>IF(OR(男入力!$G28=W$7,男入力!$I28=W$7,男入力!$K28=W$7),"●","")</f>
        <v/>
      </c>
      <c r="X23" s="273" t="str">
        <f>IF(OR(男入力!$G28=X$7,男入力!$I28=X$7,男入力!$K28=X$7),"●","")</f>
        <v/>
      </c>
      <c r="Y23" s="273" t="str">
        <f>IF(OR(男入力!$G28=Y$7,男入力!$I28=Y$7,男入力!$K28=Y$7),"●","")</f>
        <v/>
      </c>
      <c r="Z23" s="274"/>
      <c r="AA23" s="273" t="str">
        <f>IF(OR(男入力!$G28=AA$7,男入力!$I28=AA$7,男入力!$K28=AA$7),"●","")</f>
        <v/>
      </c>
      <c r="AB23" s="273" t="str">
        <f>IF(男入力!M28="○","○","")</f>
        <v/>
      </c>
      <c r="AC23" s="294" t="str">
        <f>IF(男入力!O28="○","○","")</f>
        <v/>
      </c>
      <c r="AD23" s="194" t="str">
        <f t="shared" si="0"/>
        <v/>
      </c>
    </row>
    <row r="24" spans="2:30" ht="24.75" customHeight="1" x14ac:dyDescent="0.15">
      <c r="B24" s="273">
        <v>17</v>
      </c>
      <c r="C24" s="273" t="str">
        <f>IF(男入力!B29="","",男入力!B29)</f>
        <v/>
      </c>
      <c r="D24" s="273" t="str">
        <f>IF(男入力!C29="","",男入力!C29)</f>
        <v/>
      </c>
      <c r="E24" s="273" t="str">
        <f>IF(男入力!F29="","",男入力!F29)</f>
        <v/>
      </c>
      <c r="F24" s="273" t="str">
        <f>IF(OR(男入力!$G29=F$7,男入力!$I29=F$7,男入力!$K29=F$7),"●","")</f>
        <v/>
      </c>
      <c r="G24" s="273" t="str">
        <f>IF(OR(男入力!$G29=G$7,男入力!$I29=G$7,男入力!$K29=G$7),"●","")</f>
        <v/>
      </c>
      <c r="H24" s="273" t="str">
        <f>IF(OR(男入力!$G29=H$7,男入力!$I29=H$7,男入力!$K29=H$7),"●","")</f>
        <v/>
      </c>
      <c r="I24" s="273" t="str">
        <f>IF(OR(男入力!$G29=I$7,男入力!$I29=I$7,男入力!$K29=I$7),"●","")</f>
        <v/>
      </c>
      <c r="J24" s="273" t="str">
        <f>IF(OR(男入力!$G29=J$7,男入力!$I29=J$7,男入力!$K29=J$7),"●","")</f>
        <v/>
      </c>
      <c r="K24" s="274"/>
      <c r="L24" s="273" t="str">
        <f>IF(OR(男入力!$G29=L$7,男入力!$I29=L$7,男入力!$K29=L$7),"●","")</f>
        <v/>
      </c>
      <c r="M24" s="274"/>
      <c r="N24" s="273" t="str">
        <f>IF(OR(男入力!$G29=N$7,男入力!$I29=N$7,男入力!$K29=N$7),"●","")</f>
        <v/>
      </c>
      <c r="O24" s="273" t="str">
        <f>IF(OR(男入力!$G29=O$7,男入力!$I29=O$7,男入力!$K29=O$7),"●","")</f>
        <v/>
      </c>
      <c r="P24" s="273" t="str">
        <f>IF(OR(男入力!$G29=P$7,男入力!$I29=P$7,男入力!$K29=P$7),"●","")</f>
        <v/>
      </c>
      <c r="Q24" s="273" t="str">
        <f>IF(OR(男入力!$G29=Q$7,男入力!$I29=Q$7,男入力!$K29=Q$7),"●","")</f>
        <v/>
      </c>
      <c r="R24" s="273" t="str">
        <f>IF(OR(男入力!$G29=R$7,男入力!$I29=R$7,男入力!$K29=R$7),"●","")</f>
        <v/>
      </c>
      <c r="S24" s="273" t="str">
        <f>IF(OR(男入力!$G29=S$7,男入力!$I29=S$7,男入力!$K29=S$7),"●","")</f>
        <v/>
      </c>
      <c r="T24" s="273" t="str">
        <f>IF(OR(男入力!$G29=T$7,男入力!$I29=T$7,男入力!$K29=T$7),"●","")</f>
        <v/>
      </c>
      <c r="U24" s="273" t="str">
        <f>IF(OR(男入力!$G29=U$7,男入力!$I29=U$7,男入力!$K29=U$7),"●","")</f>
        <v/>
      </c>
      <c r="V24" s="273" t="str">
        <f>IF(OR(男入力!$G29=V$7,男入力!$I29=V$7,男入力!$K29=V$7),"●","")</f>
        <v/>
      </c>
      <c r="W24" s="273" t="str">
        <f>IF(OR(男入力!$G29=W$7,男入力!$I29=W$7,男入力!$K29=W$7),"●","")</f>
        <v/>
      </c>
      <c r="X24" s="273" t="str">
        <f>IF(OR(男入力!$G29=X$7,男入力!$I29=X$7,男入力!$K29=X$7),"●","")</f>
        <v/>
      </c>
      <c r="Y24" s="273" t="str">
        <f>IF(OR(男入力!$G29=Y$7,男入力!$I29=Y$7,男入力!$K29=Y$7),"●","")</f>
        <v/>
      </c>
      <c r="Z24" s="274"/>
      <c r="AA24" s="273" t="str">
        <f>IF(OR(男入力!$G29=AA$7,男入力!$I29=AA$7,男入力!$K29=AA$7),"●","")</f>
        <v/>
      </c>
      <c r="AB24" s="273" t="str">
        <f>IF(男入力!M29="○","○","")</f>
        <v/>
      </c>
      <c r="AC24" s="294" t="str">
        <f>IF(男入力!O29="○","○","")</f>
        <v/>
      </c>
      <c r="AD24" s="194" t="str">
        <f t="shared" si="0"/>
        <v/>
      </c>
    </row>
    <row r="25" spans="2:30" ht="24.75" customHeight="1" x14ac:dyDescent="0.15">
      <c r="B25" s="273">
        <v>18</v>
      </c>
      <c r="C25" s="273" t="str">
        <f>IF(男入力!B30="","",男入力!B30)</f>
        <v/>
      </c>
      <c r="D25" s="273" t="str">
        <f>IF(男入力!C30="","",男入力!C30)</f>
        <v/>
      </c>
      <c r="E25" s="273" t="str">
        <f>IF(男入力!F30="","",男入力!F30)</f>
        <v/>
      </c>
      <c r="F25" s="273" t="str">
        <f>IF(OR(男入力!$G30=F$7,男入力!$I30=F$7,男入力!$K30=F$7),"●","")</f>
        <v/>
      </c>
      <c r="G25" s="273" t="str">
        <f>IF(OR(男入力!$G30=G$7,男入力!$I30=G$7,男入力!$K30=G$7),"●","")</f>
        <v/>
      </c>
      <c r="H25" s="273" t="str">
        <f>IF(OR(男入力!$G30=H$7,男入力!$I30=H$7,男入力!$K30=H$7),"●","")</f>
        <v/>
      </c>
      <c r="I25" s="273" t="str">
        <f>IF(OR(男入力!$G30=I$7,男入力!$I30=I$7,男入力!$K30=I$7),"●","")</f>
        <v/>
      </c>
      <c r="J25" s="273" t="str">
        <f>IF(OR(男入力!$G30=J$7,男入力!$I30=J$7,男入力!$K30=J$7),"●","")</f>
        <v/>
      </c>
      <c r="K25" s="274"/>
      <c r="L25" s="273" t="str">
        <f>IF(OR(男入力!$G30=L$7,男入力!$I30=L$7,男入力!$K30=L$7),"●","")</f>
        <v/>
      </c>
      <c r="M25" s="274"/>
      <c r="N25" s="273" t="str">
        <f>IF(OR(男入力!$G30=N$7,男入力!$I30=N$7,男入力!$K30=N$7),"●","")</f>
        <v/>
      </c>
      <c r="O25" s="273" t="str">
        <f>IF(OR(男入力!$G30=O$7,男入力!$I30=O$7,男入力!$K30=O$7),"●","")</f>
        <v/>
      </c>
      <c r="P25" s="273" t="str">
        <f>IF(OR(男入力!$G30=P$7,男入力!$I30=P$7,男入力!$K30=P$7),"●","")</f>
        <v/>
      </c>
      <c r="Q25" s="273" t="str">
        <f>IF(OR(男入力!$G30=Q$7,男入力!$I30=Q$7,男入力!$K30=Q$7),"●","")</f>
        <v/>
      </c>
      <c r="R25" s="273" t="str">
        <f>IF(OR(男入力!$G30=R$7,男入力!$I30=R$7,男入力!$K30=R$7),"●","")</f>
        <v/>
      </c>
      <c r="S25" s="273" t="str">
        <f>IF(OR(男入力!$G30=S$7,男入力!$I30=S$7,男入力!$K30=S$7),"●","")</f>
        <v/>
      </c>
      <c r="T25" s="273" t="str">
        <f>IF(OR(男入力!$G30=T$7,男入力!$I30=T$7,男入力!$K30=T$7),"●","")</f>
        <v/>
      </c>
      <c r="U25" s="273" t="str">
        <f>IF(OR(男入力!$G30=U$7,男入力!$I30=U$7,男入力!$K30=U$7),"●","")</f>
        <v/>
      </c>
      <c r="V25" s="273" t="str">
        <f>IF(OR(男入力!$G30=V$7,男入力!$I30=V$7,男入力!$K30=V$7),"●","")</f>
        <v/>
      </c>
      <c r="W25" s="273" t="str">
        <f>IF(OR(男入力!$G30=W$7,男入力!$I30=W$7,男入力!$K30=W$7),"●","")</f>
        <v/>
      </c>
      <c r="X25" s="273" t="str">
        <f>IF(OR(男入力!$G30=X$7,男入力!$I30=X$7,男入力!$K30=X$7),"●","")</f>
        <v/>
      </c>
      <c r="Y25" s="273" t="str">
        <f>IF(OR(男入力!$G30=Y$7,男入力!$I30=Y$7,男入力!$K30=Y$7),"●","")</f>
        <v/>
      </c>
      <c r="Z25" s="274"/>
      <c r="AA25" s="273" t="str">
        <f>IF(OR(男入力!$G30=AA$7,男入力!$I30=AA$7,男入力!$K30=AA$7),"●","")</f>
        <v/>
      </c>
      <c r="AB25" s="273" t="str">
        <f>IF(男入力!M30="○","○","")</f>
        <v/>
      </c>
      <c r="AC25" s="294" t="str">
        <f>IF(男入力!O30="○","○","")</f>
        <v/>
      </c>
      <c r="AD25" s="194" t="str">
        <f t="shared" si="0"/>
        <v/>
      </c>
    </row>
    <row r="26" spans="2:30" ht="24.75" customHeight="1" x14ac:dyDescent="0.15">
      <c r="B26" s="273">
        <v>19</v>
      </c>
      <c r="C26" s="273" t="str">
        <f>IF(男入力!B31="","",男入力!B31)</f>
        <v/>
      </c>
      <c r="D26" s="273" t="str">
        <f>IF(男入力!C31="","",男入力!C31)</f>
        <v/>
      </c>
      <c r="E26" s="273" t="str">
        <f>IF(男入力!F31="","",男入力!F31)</f>
        <v/>
      </c>
      <c r="F26" s="273" t="str">
        <f>IF(OR(男入力!$G31=F$7,男入力!$I31=F$7,男入力!$K31=F$7),"●","")</f>
        <v/>
      </c>
      <c r="G26" s="273" t="str">
        <f>IF(OR(男入力!$G31=G$7,男入力!$I31=G$7,男入力!$K31=G$7),"●","")</f>
        <v/>
      </c>
      <c r="H26" s="273" t="str">
        <f>IF(OR(男入力!$G31=H$7,男入力!$I31=H$7,男入力!$K31=H$7),"●","")</f>
        <v/>
      </c>
      <c r="I26" s="273" t="str">
        <f>IF(OR(男入力!$G31=I$7,男入力!$I31=I$7,男入力!$K31=I$7),"●","")</f>
        <v/>
      </c>
      <c r="J26" s="273" t="str">
        <f>IF(OR(男入力!$G31=J$7,男入力!$I31=J$7,男入力!$K31=J$7),"●","")</f>
        <v/>
      </c>
      <c r="K26" s="274"/>
      <c r="L26" s="273" t="str">
        <f>IF(OR(男入力!$G31=L$7,男入力!$I31=L$7,男入力!$K31=L$7),"●","")</f>
        <v/>
      </c>
      <c r="M26" s="274"/>
      <c r="N26" s="273" t="str">
        <f>IF(OR(男入力!$G31=N$7,男入力!$I31=N$7,男入力!$K31=N$7),"●","")</f>
        <v/>
      </c>
      <c r="O26" s="273" t="str">
        <f>IF(OR(男入力!$G31=O$7,男入力!$I31=O$7,男入力!$K31=O$7),"●","")</f>
        <v/>
      </c>
      <c r="P26" s="273" t="str">
        <f>IF(OR(男入力!$G31=P$7,男入力!$I31=P$7,男入力!$K31=P$7),"●","")</f>
        <v/>
      </c>
      <c r="Q26" s="273" t="str">
        <f>IF(OR(男入力!$G31=Q$7,男入力!$I31=Q$7,男入力!$K31=Q$7),"●","")</f>
        <v/>
      </c>
      <c r="R26" s="273" t="str">
        <f>IF(OR(男入力!$G31=R$7,男入力!$I31=R$7,男入力!$K31=R$7),"●","")</f>
        <v/>
      </c>
      <c r="S26" s="273" t="str">
        <f>IF(OR(男入力!$G31=S$7,男入力!$I31=S$7,男入力!$K31=S$7),"●","")</f>
        <v/>
      </c>
      <c r="T26" s="273" t="str">
        <f>IF(OR(男入力!$G31=T$7,男入力!$I31=T$7,男入力!$K31=T$7),"●","")</f>
        <v/>
      </c>
      <c r="U26" s="273" t="str">
        <f>IF(OR(男入力!$G31=U$7,男入力!$I31=U$7,男入力!$K31=U$7),"●","")</f>
        <v/>
      </c>
      <c r="V26" s="273" t="str">
        <f>IF(OR(男入力!$G31=V$7,男入力!$I31=V$7,男入力!$K31=V$7),"●","")</f>
        <v/>
      </c>
      <c r="W26" s="273" t="str">
        <f>IF(OR(男入力!$G31=W$7,男入力!$I31=W$7,男入力!$K31=W$7),"●","")</f>
        <v/>
      </c>
      <c r="X26" s="273" t="str">
        <f>IF(OR(男入力!$G31=X$7,男入力!$I31=X$7,男入力!$K31=X$7),"●","")</f>
        <v/>
      </c>
      <c r="Y26" s="273" t="str">
        <f>IF(OR(男入力!$G31=Y$7,男入力!$I31=Y$7,男入力!$K31=Y$7),"●","")</f>
        <v/>
      </c>
      <c r="Z26" s="274"/>
      <c r="AA26" s="273" t="str">
        <f>IF(OR(男入力!$G31=AA$7,男入力!$I31=AA$7,男入力!$K31=AA$7),"●","")</f>
        <v/>
      </c>
      <c r="AB26" s="273" t="str">
        <f>IF(男入力!M31="○","○","")</f>
        <v/>
      </c>
      <c r="AC26" s="294" t="str">
        <f>IF(男入力!O31="○","○","")</f>
        <v/>
      </c>
      <c r="AD26" s="194" t="str">
        <f t="shared" si="0"/>
        <v/>
      </c>
    </row>
    <row r="27" spans="2:30" ht="24.75" customHeight="1" x14ac:dyDescent="0.15">
      <c r="B27" s="273">
        <v>20</v>
      </c>
      <c r="C27" s="273" t="str">
        <f>IF(男入力!B32="","",男入力!B32)</f>
        <v/>
      </c>
      <c r="D27" s="273" t="str">
        <f>IF(男入力!C32="","",男入力!C32)</f>
        <v/>
      </c>
      <c r="E27" s="273" t="str">
        <f>IF(男入力!F32="","",男入力!F32)</f>
        <v/>
      </c>
      <c r="F27" s="273" t="str">
        <f>IF(OR(男入力!$G32=F$7,男入力!$I32=F$7,男入力!$K32=F$7),"●","")</f>
        <v/>
      </c>
      <c r="G27" s="273" t="str">
        <f>IF(OR(男入力!$G32=G$7,男入力!$I32=G$7,男入力!$K32=G$7),"●","")</f>
        <v/>
      </c>
      <c r="H27" s="273" t="str">
        <f>IF(OR(男入力!$G32=H$7,男入力!$I32=H$7,男入力!$K32=H$7),"●","")</f>
        <v/>
      </c>
      <c r="I27" s="273" t="str">
        <f>IF(OR(男入力!$G32=I$7,男入力!$I32=I$7,男入力!$K32=I$7),"●","")</f>
        <v/>
      </c>
      <c r="J27" s="273" t="str">
        <f>IF(OR(男入力!$G32=J$7,男入力!$I32=J$7,男入力!$K32=J$7),"●","")</f>
        <v/>
      </c>
      <c r="K27" s="274"/>
      <c r="L27" s="273" t="str">
        <f>IF(OR(男入力!$G32=L$7,男入力!$I32=L$7,男入力!$K32=L$7),"●","")</f>
        <v/>
      </c>
      <c r="M27" s="274"/>
      <c r="N27" s="273" t="str">
        <f>IF(OR(男入力!$G32=N$7,男入力!$I32=N$7,男入力!$K32=N$7),"●","")</f>
        <v/>
      </c>
      <c r="O27" s="273" t="str">
        <f>IF(OR(男入力!$G32=O$7,男入力!$I32=O$7,男入力!$K32=O$7),"●","")</f>
        <v/>
      </c>
      <c r="P27" s="273" t="str">
        <f>IF(OR(男入力!$G32=P$7,男入力!$I32=P$7,男入力!$K32=P$7),"●","")</f>
        <v/>
      </c>
      <c r="Q27" s="273" t="str">
        <f>IF(OR(男入力!$G32=Q$7,男入力!$I32=Q$7,男入力!$K32=Q$7),"●","")</f>
        <v/>
      </c>
      <c r="R27" s="273" t="str">
        <f>IF(OR(男入力!$G32=R$7,男入力!$I32=R$7,男入力!$K32=R$7),"●","")</f>
        <v/>
      </c>
      <c r="S27" s="273" t="str">
        <f>IF(OR(男入力!$G32=S$7,男入力!$I32=S$7,男入力!$K32=S$7),"●","")</f>
        <v/>
      </c>
      <c r="T27" s="273" t="str">
        <f>IF(OR(男入力!$G32=T$7,男入力!$I32=T$7,男入力!$K32=T$7),"●","")</f>
        <v/>
      </c>
      <c r="U27" s="273" t="str">
        <f>IF(OR(男入力!$G32=U$7,男入力!$I32=U$7,男入力!$K32=U$7),"●","")</f>
        <v/>
      </c>
      <c r="V27" s="273" t="str">
        <f>IF(OR(男入力!$G32=V$7,男入力!$I32=V$7,男入力!$K32=V$7),"●","")</f>
        <v/>
      </c>
      <c r="W27" s="273" t="str">
        <f>IF(OR(男入力!$G32=W$7,男入力!$I32=W$7,男入力!$K32=W$7),"●","")</f>
        <v/>
      </c>
      <c r="X27" s="273" t="str">
        <f>IF(OR(男入力!$G32=X$7,男入力!$I32=X$7,男入力!$K32=X$7),"●","")</f>
        <v/>
      </c>
      <c r="Y27" s="273" t="str">
        <f>IF(OR(男入力!$G32=Y$7,男入力!$I32=Y$7,男入力!$K32=Y$7),"●","")</f>
        <v/>
      </c>
      <c r="Z27" s="274"/>
      <c r="AA27" s="273" t="str">
        <f>IF(OR(男入力!$G32=AA$7,男入力!$I32=AA$7,男入力!$K32=AA$7),"●","")</f>
        <v/>
      </c>
      <c r="AB27" s="273" t="str">
        <f>IF(男入力!M32="○","○","")</f>
        <v/>
      </c>
      <c r="AC27" s="294" t="str">
        <f>IF(男入力!O32="○","○","")</f>
        <v/>
      </c>
      <c r="AD27" s="194" t="str">
        <f t="shared" si="0"/>
        <v/>
      </c>
    </row>
    <row r="28" spans="2:30" ht="24.75" customHeight="1" x14ac:dyDescent="0.15">
      <c r="B28" s="273">
        <v>21</v>
      </c>
      <c r="C28" s="273" t="str">
        <f>IF(男入力!B33="","",男入力!B33)</f>
        <v/>
      </c>
      <c r="D28" s="273" t="str">
        <f>IF(男入力!C33="","",男入力!C33)</f>
        <v/>
      </c>
      <c r="E28" s="273" t="str">
        <f>IF(男入力!F33="","",男入力!F33)</f>
        <v/>
      </c>
      <c r="F28" s="273" t="str">
        <f>IF(OR(男入力!$G33=F$7,男入力!$I33=F$7,男入力!$K33=F$7),"●","")</f>
        <v/>
      </c>
      <c r="G28" s="273" t="str">
        <f>IF(OR(男入力!$G33=G$7,男入力!$I33=G$7,男入力!$K33=G$7),"●","")</f>
        <v/>
      </c>
      <c r="H28" s="273" t="str">
        <f>IF(OR(男入力!$G33=H$7,男入力!$I33=H$7,男入力!$K33=H$7),"●","")</f>
        <v/>
      </c>
      <c r="I28" s="273" t="str">
        <f>IF(OR(男入力!$G33=I$7,男入力!$I33=I$7,男入力!$K33=I$7),"●","")</f>
        <v/>
      </c>
      <c r="J28" s="273" t="str">
        <f>IF(OR(男入力!$G33=J$7,男入力!$I33=J$7,男入力!$K33=J$7),"●","")</f>
        <v/>
      </c>
      <c r="K28" s="274"/>
      <c r="L28" s="273" t="str">
        <f>IF(OR(男入力!$G33=L$7,男入力!$I33=L$7,男入力!$K33=L$7),"●","")</f>
        <v/>
      </c>
      <c r="M28" s="274"/>
      <c r="N28" s="273" t="str">
        <f>IF(OR(男入力!$G33=N$7,男入力!$I33=N$7,男入力!$K33=N$7),"●","")</f>
        <v/>
      </c>
      <c r="O28" s="273" t="str">
        <f>IF(OR(男入力!$G33=O$7,男入力!$I33=O$7,男入力!$K33=O$7),"●","")</f>
        <v/>
      </c>
      <c r="P28" s="273" t="str">
        <f>IF(OR(男入力!$G33=P$7,男入力!$I33=P$7,男入力!$K33=P$7),"●","")</f>
        <v/>
      </c>
      <c r="Q28" s="273" t="str">
        <f>IF(OR(男入力!$G33=Q$7,男入力!$I33=Q$7,男入力!$K33=Q$7),"●","")</f>
        <v/>
      </c>
      <c r="R28" s="273" t="str">
        <f>IF(OR(男入力!$G33=R$7,男入力!$I33=R$7,男入力!$K33=R$7),"●","")</f>
        <v/>
      </c>
      <c r="S28" s="273" t="str">
        <f>IF(OR(男入力!$G33=S$7,男入力!$I33=S$7,男入力!$K33=S$7),"●","")</f>
        <v/>
      </c>
      <c r="T28" s="273" t="str">
        <f>IF(OR(男入力!$G33=T$7,男入力!$I33=T$7,男入力!$K33=T$7),"●","")</f>
        <v/>
      </c>
      <c r="U28" s="273" t="str">
        <f>IF(OR(男入力!$G33=U$7,男入力!$I33=U$7,男入力!$K33=U$7),"●","")</f>
        <v/>
      </c>
      <c r="V28" s="273" t="str">
        <f>IF(OR(男入力!$G33=V$7,男入力!$I33=V$7,男入力!$K33=V$7),"●","")</f>
        <v/>
      </c>
      <c r="W28" s="273" t="str">
        <f>IF(OR(男入力!$G33=W$7,男入力!$I33=W$7,男入力!$K33=W$7),"●","")</f>
        <v/>
      </c>
      <c r="X28" s="273" t="str">
        <f>IF(OR(男入力!$G33=X$7,男入力!$I33=X$7,男入力!$K33=X$7),"●","")</f>
        <v/>
      </c>
      <c r="Y28" s="273" t="str">
        <f>IF(OR(男入力!$G33=Y$7,男入力!$I33=Y$7,男入力!$K33=Y$7),"●","")</f>
        <v/>
      </c>
      <c r="Z28" s="274"/>
      <c r="AA28" s="273" t="str">
        <f>IF(OR(男入力!$G33=AA$7,男入力!$I33=AA$7,男入力!$K33=AA$7),"●","")</f>
        <v/>
      </c>
      <c r="AB28" s="273" t="str">
        <f>IF(男入力!M33="○","○","")</f>
        <v/>
      </c>
      <c r="AC28" s="294" t="str">
        <f>IF(男入力!O33="○","○","")</f>
        <v/>
      </c>
      <c r="AD28" s="194" t="str">
        <f t="shared" si="0"/>
        <v/>
      </c>
    </row>
    <row r="29" spans="2:30" ht="24.75" customHeight="1" x14ac:dyDescent="0.15">
      <c r="B29" s="273">
        <v>22</v>
      </c>
      <c r="C29" s="273" t="str">
        <f>IF(男入力!B34="","",男入力!B34)</f>
        <v/>
      </c>
      <c r="D29" s="273" t="str">
        <f>IF(男入力!C34="","",男入力!C34)</f>
        <v/>
      </c>
      <c r="E29" s="273" t="str">
        <f>IF(男入力!F34="","",男入力!F34)</f>
        <v/>
      </c>
      <c r="F29" s="273" t="str">
        <f>IF(OR(男入力!$G34=F$7,男入力!$I34=F$7,男入力!$K34=F$7),"●","")</f>
        <v/>
      </c>
      <c r="G29" s="273" t="str">
        <f>IF(OR(男入力!$G34=G$7,男入力!$I34=G$7,男入力!$K34=G$7),"●","")</f>
        <v/>
      </c>
      <c r="H29" s="273" t="str">
        <f>IF(OR(男入力!$G34=H$7,男入力!$I34=H$7,男入力!$K34=H$7),"●","")</f>
        <v/>
      </c>
      <c r="I29" s="273" t="str">
        <f>IF(OR(男入力!$G34=I$7,男入力!$I34=I$7,男入力!$K34=I$7),"●","")</f>
        <v/>
      </c>
      <c r="J29" s="273" t="str">
        <f>IF(OR(男入力!$G34=J$7,男入力!$I34=J$7,男入力!$K34=J$7),"●","")</f>
        <v/>
      </c>
      <c r="K29" s="274"/>
      <c r="L29" s="273" t="str">
        <f>IF(OR(男入力!$G34=L$7,男入力!$I34=L$7,男入力!$K34=L$7),"●","")</f>
        <v/>
      </c>
      <c r="M29" s="274"/>
      <c r="N29" s="273" t="str">
        <f>IF(OR(男入力!$G34=N$7,男入力!$I34=N$7,男入力!$K34=N$7),"●","")</f>
        <v/>
      </c>
      <c r="O29" s="273" t="str">
        <f>IF(OR(男入力!$G34=O$7,男入力!$I34=O$7,男入力!$K34=O$7),"●","")</f>
        <v/>
      </c>
      <c r="P29" s="273" t="str">
        <f>IF(OR(男入力!$G34=P$7,男入力!$I34=P$7,男入力!$K34=P$7),"●","")</f>
        <v/>
      </c>
      <c r="Q29" s="273" t="str">
        <f>IF(OR(男入力!$G34=Q$7,男入力!$I34=Q$7,男入力!$K34=Q$7),"●","")</f>
        <v/>
      </c>
      <c r="R29" s="273" t="str">
        <f>IF(OR(男入力!$G34=R$7,男入力!$I34=R$7,男入力!$K34=R$7),"●","")</f>
        <v/>
      </c>
      <c r="S29" s="273" t="str">
        <f>IF(OR(男入力!$G34=S$7,男入力!$I34=S$7,男入力!$K34=S$7),"●","")</f>
        <v/>
      </c>
      <c r="T29" s="273" t="str">
        <f>IF(OR(男入力!$G34=T$7,男入力!$I34=T$7,男入力!$K34=T$7),"●","")</f>
        <v/>
      </c>
      <c r="U29" s="273" t="str">
        <f>IF(OR(男入力!$G34=U$7,男入力!$I34=U$7,男入力!$K34=U$7),"●","")</f>
        <v/>
      </c>
      <c r="V29" s="273" t="str">
        <f>IF(OR(男入力!$G34=V$7,男入力!$I34=V$7,男入力!$K34=V$7),"●","")</f>
        <v/>
      </c>
      <c r="W29" s="273" t="str">
        <f>IF(OR(男入力!$G34=W$7,男入力!$I34=W$7,男入力!$K34=W$7),"●","")</f>
        <v/>
      </c>
      <c r="X29" s="273" t="str">
        <f>IF(OR(男入力!$G34=X$7,男入力!$I34=X$7,男入力!$K34=X$7),"●","")</f>
        <v/>
      </c>
      <c r="Y29" s="273" t="str">
        <f>IF(OR(男入力!$G34=Y$7,男入力!$I34=Y$7,男入力!$K34=Y$7),"●","")</f>
        <v/>
      </c>
      <c r="Z29" s="274"/>
      <c r="AA29" s="273" t="str">
        <f>IF(OR(男入力!$G34=AA$7,男入力!$I34=AA$7,男入力!$K34=AA$7),"●","")</f>
        <v/>
      </c>
      <c r="AB29" s="273" t="str">
        <f>IF(男入力!M34="○","○","")</f>
        <v/>
      </c>
      <c r="AC29" s="294" t="str">
        <f>IF(男入力!O34="○","○","")</f>
        <v/>
      </c>
      <c r="AD29" s="194" t="str">
        <f t="shared" si="0"/>
        <v/>
      </c>
    </row>
    <row r="30" spans="2:30" ht="24.75" customHeight="1" x14ac:dyDescent="0.15">
      <c r="B30" s="273">
        <v>23</v>
      </c>
      <c r="C30" s="273" t="str">
        <f>IF(男入力!B35="","",男入力!B35)</f>
        <v/>
      </c>
      <c r="D30" s="273" t="str">
        <f>IF(男入力!C35="","",男入力!C35)</f>
        <v/>
      </c>
      <c r="E30" s="273" t="str">
        <f>IF(男入力!F35="","",男入力!F35)</f>
        <v/>
      </c>
      <c r="F30" s="273" t="str">
        <f>IF(OR(男入力!$G35=F$7,男入力!$I35=F$7,男入力!$K35=F$7),"●","")</f>
        <v/>
      </c>
      <c r="G30" s="273" t="str">
        <f>IF(OR(男入力!$G35=G$7,男入力!$I35=G$7,男入力!$K35=G$7),"●","")</f>
        <v/>
      </c>
      <c r="H30" s="273" t="str">
        <f>IF(OR(男入力!$G35=H$7,男入力!$I35=H$7,男入力!$K35=H$7),"●","")</f>
        <v/>
      </c>
      <c r="I30" s="273" t="str">
        <f>IF(OR(男入力!$G35=I$7,男入力!$I35=I$7,男入力!$K35=I$7),"●","")</f>
        <v/>
      </c>
      <c r="J30" s="273" t="str">
        <f>IF(OR(男入力!$G35=J$7,男入力!$I35=J$7,男入力!$K35=J$7),"●","")</f>
        <v/>
      </c>
      <c r="K30" s="274"/>
      <c r="L30" s="273" t="str">
        <f>IF(OR(男入力!$G35=L$7,男入力!$I35=L$7,男入力!$K35=L$7),"●","")</f>
        <v/>
      </c>
      <c r="M30" s="274"/>
      <c r="N30" s="273" t="str">
        <f>IF(OR(男入力!$G35=N$7,男入力!$I35=N$7,男入力!$K35=N$7),"●","")</f>
        <v/>
      </c>
      <c r="O30" s="273" t="str">
        <f>IF(OR(男入力!$G35=O$7,男入力!$I35=O$7,男入力!$K35=O$7),"●","")</f>
        <v/>
      </c>
      <c r="P30" s="273" t="str">
        <f>IF(OR(男入力!$G35=P$7,男入力!$I35=P$7,男入力!$K35=P$7),"●","")</f>
        <v/>
      </c>
      <c r="Q30" s="273" t="str">
        <f>IF(OR(男入力!$G35=Q$7,男入力!$I35=Q$7,男入力!$K35=Q$7),"●","")</f>
        <v/>
      </c>
      <c r="R30" s="273" t="str">
        <f>IF(OR(男入力!$G35=R$7,男入力!$I35=R$7,男入力!$K35=R$7),"●","")</f>
        <v/>
      </c>
      <c r="S30" s="273" t="str">
        <f>IF(OR(男入力!$G35=S$7,男入力!$I35=S$7,男入力!$K35=S$7),"●","")</f>
        <v/>
      </c>
      <c r="T30" s="273" t="str">
        <f>IF(OR(男入力!$G35=T$7,男入力!$I35=T$7,男入力!$K35=T$7),"●","")</f>
        <v/>
      </c>
      <c r="U30" s="273" t="str">
        <f>IF(OR(男入力!$G35=U$7,男入力!$I35=U$7,男入力!$K35=U$7),"●","")</f>
        <v/>
      </c>
      <c r="V30" s="273" t="str">
        <f>IF(OR(男入力!$G35=V$7,男入力!$I35=V$7,男入力!$K35=V$7),"●","")</f>
        <v/>
      </c>
      <c r="W30" s="273" t="str">
        <f>IF(OR(男入力!$G35=W$7,男入力!$I35=W$7,男入力!$K35=W$7),"●","")</f>
        <v/>
      </c>
      <c r="X30" s="273" t="str">
        <f>IF(OR(男入力!$G35=X$7,男入力!$I35=X$7,男入力!$K35=X$7),"●","")</f>
        <v/>
      </c>
      <c r="Y30" s="273" t="str">
        <f>IF(OR(男入力!$G35=Y$7,男入力!$I35=Y$7,男入力!$K35=Y$7),"●","")</f>
        <v/>
      </c>
      <c r="Z30" s="274"/>
      <c r="AA30" s="273" t="str">
        <f>IF(OR(男入力!$G35=AA$7,男入力!$I35=AA$7,男入力!$K35=AA$7),"●","")</f>
        <v/>
      </c>
      <c r="AB30" s="273" t="str">
        <f>IF(男入力!M35="○","○","")</f>
        <v/>
      </c>
      <c r="AC30" s="294" t="str">
        <f>IF(男入力!O35="○","○","")</f>
        <v/>
      </c>
      <c r="AD30" s="194" t="str">
        <f t="shared" si="0"/>
        <v/>
      </c>
    </row>
    <row r="31" spans="2:30" ht="24.75" customHeight="1" x14ac:dyDescent="0.15">
      <c r="B31" s="273">
        <v>24</v>
      </c>
      <c r="C31" s="273" t="str">
        <f>IF(男入力!B36="","",男入力!B36)</f>
        <v/>
      </c>
      <c r="D31" s="273" t="str">
        <f>IF(男入力!C36="","",男入力!C36)</f>
        <v/>
      </c>
      <c r="E31" s="273" t="str">
        <f>IF(男入力!F36="","",男入力!F36)</f>
        <v/>
      </c>
      <c r="F31" s="273" t="str">
        <f>IF(OR(男入力!$G36=F$7,男入力!$I36=F$7,男入力!$K36=F$7),"●","")</f>
        <v/>
      </c>
      <c r="G31" s="273" t="str">
        <f>IF(OR(男入力!$G36=G$7,男入力!$I36=G$7,男入力!$K36=G$7),"●","")</f>
        <v/>
      </c>
      <c r="H31" s="273" t="str">
        <f>IF(OR(男入力!$G36=H$7,男入力!$I36=H$7,男入力!$K36=H$7),"●","")</f>
        <v/>
      </c>
      <c r="I31" s="273" t="str">
        <f>IF(OR(男入力!$G36=I$7,男入力!$I36=I$7,男入力!$K36=I$7),"●","")</f>
        <v/>
      </c>
      <c r="J31" s="273" t="str">
        <f>IF(OR(男入力!$G36=J$7,男入力!$I36=J$7,男入力!$K36=J$7),"●","")</f>
        <v/>
      </c>
      <c r="K31" s="274"/>
      <c r="L31" s="273" t="str">
        <f>IF(OR(男入力!$G36=L$7,男入力!$I36=L$7,男入力!$K36=L$7),"●","")</f>
        <v/>
      </c>
      <c r="M31" s="274"/>
      <c r="N31" s="273" t="str">
        <f>IF(OR(男入力!$G36=N$7,男入力!$I36=N$7,男入力!$K36=N$7),"●","")</f>
        <v/>
      </c>
      <c r="O31" s="273" t="str">
        <f>IF(OR(男入力!$G36=O$7,男入力!$I36=O$7,男入力!$K36=O$7),"●","")</f>
        <v/>
      </c>
      <c r="P31" s="273" t="str">
        <f>IF(OR(男入力!$G36=P$7,男入力!$I36=P$7,男入力!$K36=P$7),"●","")</f>
        <v/>
      </c>
      <c r="Q31" s="273" t="str">
        <f>IF(OR(男入力!$G36=Q$7,男入力!$I36=Q$7,男入力!$K36=Q$7),"●","")</f>
        <v/>
      </c>
      <c r="R31" s="273" t="str">
        <f>IF(OR(男入力!$G36=R$7,男入力!$I36=R$7,男入力!$K36=R$7),"●","")</f>
        <v/>
      </c>
      <c r="S31" s="273" t="str">
        <f>IF(OR(男入力!$G36=S$7,男入力!$I36=S$7,男入力!$K36=S$7),"●","")</f>
        <v/>
      </c>
      <c r="T31" s="273" t="str">
        <f>IF(OR(男入力!$G36=T$7,男入力!$I36=T$7,男入力!$K36=T$7),"●","")</f>
        <v/>
      </c>
      <c r="U31" s="273" t="str">
        <f>IF(OR(男入力!$G36=U$7,男入力!$I36=U$7,男入力!$K36=U$7),"●","")</f>
        <v/>
      </c>
      <c r="V31" s="273" t="str">
        <f>IF(OR(男入力!$G36=V$7,男入力!$I36=V$7,男入力!$K36=V$7),"●","")</f>
        <v/>
      </c>
      <c r="W31" s="273" t="str">
        <f>IF(OR(男入力!$G36=W$7,男入力!$I36=W$7,男入力!$K36=W$7),"●","")</f>
        <v/>
      </c>
      <c r="X31" s="273" t="str">
        <f>IF(OR(男入力!$G36=X$7,男入力!$I36=X$7,男入力!$K36=X$7),"●","")</f>
        <v/>
      </c>
      <c r="Y31" s="273" t="str">
        <f>IF(OR(男入力!$G36=Y$7,男入力!$I36=Y$7,男入力!$K36=Y$7),"●","")</f>
        <v/>
      </c>
      <c r="Z31" s="274"/>
      <c r="AA31" s="273" t="str">
        <f>IF(OR(男入力!$G36=AA$7,男入力!$I36=AA$7,男入力!$K36=AA$7),"●","")</f>
        <v/>
      </c>
      <c r="AB31" s="273" t="str">
        <f>IF(男入力!M36="○","○","")</f>
        <v/>
      </c>
      <c r="AC31" s="294" t="str">
        <f>IF(男入力!O36="○","○","")</f>
        <v/>
      </c>
      <c r="AD31" s="194" t="str">
        <f t="shared" si="0"/>
        <v/>
      </c>
    </row>
    <row r="32" spans="2:30" ht="24.75" customHeight="1" x14ac:dyDescent="0.15">
      <c r="B32" s="273">
        <v>25</v>
      </c>
      <c r="C32" s="273" t="str">
        <f>IF(男入力!B37="","",男入力!B37)</f>
        <v/>
      </c>
      <c r="D32" s="273" t="str">
        <f>IF(男入力!C37="","",男入力!C37)</f>
        <v/>
      </c>
      <c r="E32" s="273" t="str">
        <f>IF(男入力!F37="","",男入力!F37)</f>
        <v/>
      </c>
      <c r="F32" s="273" t="str">
        <f>IF(OR(男入力!$G37=F$7,男入力!$I37=F$7,男入力!$K37=F$7),"●","")</f>
        <v/>
      </c>
      <c r="G32" s="273" t="str">
        <f>IF(OR(男入力!$G37=G$7,男入力!$I37=G$7,男入力!$K37=G$7),"●","")</f>
        <v/>
      </c>
      <c r="H32" s="273" t="str">
        <f>IF(OR(男入力!$G37=H$7,男入力!$I37=H$7,男入力!$K37=H$7),"●","")</f>
        <v/>
      </c>
      <c r="I32" s="273" t="str">
        <f>IF(OR(男入力!$G37=I$7,男入力!$I37=I$7,男入力!$K37=I$7),"●","")</f>
        <v/>
      </c>
      <c r="J32" s="273" t="str">
        <f>IF(OR(男入力!$G37=J$7,男入力!$I37=J$7,男入力!$K37=J$7),"●","")</f>
        <v/>
      </c>
      <c r="K32" s="274"/>
      <c r="L32" s="273" t="str">
        <f>IF(OR(男入力!$G37=L$7,男入力!$I37=L$7,男入力!$K37=L$7),"●","")</f>
        <v/>
      </c>
      <c r="M32" s="274"/>
      <c r="N32" s="273" t="str">
        <f>IF(OR(男入力!$G37=N$7,男入力!$I37=N$7,男入力!$K37=N$7),"●","")</f>
        <v/>
      </c>
      <c r="O32" s="273" t="str">
        <f>IF(OR(男入力!$G37=O$7,男入力!$I37=O$7,男入力!$K37=O$7),"●","")</f>
        <v/>
      </c>
      <c r="P32" s="273" t="str">
        <f>IF(OR(男入力!$G37=P$7,男入力!$I37=P$7,男入力!$K37=P$7),"●","")</f>
        <v/>
      </c>
      <c r="Q32" s="273" t="str">
        <f>IF(OR(男入力!$G37=Q$7,男入力!$I37=Q$7,男入力!$K37=Q$7),"●","")</f>
        <v/>
      </c>
      <c r="R32" s="273" t="str">
        <f>IF(OR(男入力!$G37=R$7,男入力!$I37=R$7,男入力!$K37=R$7),"●","")</f>
        <v/>
      </c>
      <c r="S32" s="273" t="str">
        <f>IF(OR(男入力!$G37=S$7,男入力!$I37=S$7,男入力!$K37=S$7),"●","")</f>
        <v/>
      </c>
      <c r="T32" s="273" t="str">
        <f>IF(OR(男入力!$G37=T$7,男入力!$I37=T$7,男入力!$K37=T$7),"●","")</f>
        <v/>
      </c>
      <c r="U32" s="273" t="str">
        <f>IF(OR(男入力!$G37=U$7,男入力!$I37=U$7,男入力!$K37=U$7),"●","")</f>
        <v/>
      </c>
      <c r="V32" s="273" t="str">
        <f>IF(OR(男入力!$G37=V$7,男入力!$I37=V$7,男入力!$K37=V$7),"●","")</f>
        <v/>
      </c>
      <c r="W32" s="273" t="str">
        <f>IF(OR(男入力!$G37=W$7,男入力!$I37=W$7,男入力!$K37=W$7),"●","")</f>
        <v/>
      </c>
      <c r="X32" s="273" t="str">
        <f>IF(OR(男入力!$G37=X$7,男入力!$I37=X$7,男入力!$K37=X$7),"●","")</f>
        <v/>
      </c>
      <c r="Y32" s="273" t="str">
        <f>IF(OR(男入力!$G37=Y$7,男入力!$I37=Y$7,男入力!$K37=Y$7),"●","")</f>
        <v/>
      </c>
      <c r="Z32" s="274"/>
      <c r="AA32" s="273" t="str">
        <f>IF(OR(男入力!$G37=AA$7,男入力!$I37=AA$7,男入力!$K37=AA$7),"●","")</f>
        <v/>
      </c>
      <c r="AB32" s="273" t="str">
        <f>IF(男入力!M37="○","○","")</f>
        <v/>
      </c>
      <c r="AC32" s="294" t="str">
        <f>IF(男入力!O37="○","○","")</f>
        <v/>
      </c>
      <c r="AD32" s="194" t="str">
        <f t="shared" si="0"/>
        <v/>
      </c>
    </row>
    <row r="33" spans="2:30" ht="24.75" customHeight="1" x14ac:dyDescent="0.15">
      <c r="B33" s="273">
        <v>26</v>
      </c>
      <c r="C33" s="273" t="str">
        <f>IF(男入力!B38="","",男入力!B38)</f>
        <v/>
      </c>
      <c r="D33" s="273" t="str">
        <f>IF(男入力!C38="","",男入力!C38)</f>
        <v/>
      </c>
      <c r="E33" s="273" t="str">
        <f>IF(男入力!F38="","",男入力!F38)</f>
        <v/>
      </c>
      <c r="F33" s="273" t="str">
        <f>IF(OR(男入力!$G38=F$7,男入力!$I38=F$7,男入力!$K38=F$7),"●","")</f>
        <v/>
      </c>
      <c r="G33" s="273" t="str">
        <f>IF(OR(男入力!$G38=G$7,男入力!$I38=G$7,男入力!$K38=G$7),"●","")</f>
        <v/>
      </c>
      <c r="H33" s="273" t="str">
        <f>IF(OR(男入力!$G38=H$7,男入力!$I38=H$7,男入力!$K38=H$7),"●","")</f>
        <v/>
      </c>
      <c r="I33" s="273" t="str">
        <f>IF(OR(男入力!$G38=I$7,男入力!$I38=I$7,男入力!$K38=I$7),"●","")</f>
        <v/>
      </c>
      <c r="J33" s="273" t="str">
        <f>IF(OR(男入力!$G38=J$7,男入力!$I38=J$7,男入力!$K38=J$7),"●","")</f>
        <v/>
      </c>
      <c r="K33" s="274"/>
      <c r="L33" s="273" t="str">
        <f>IF(OR(男入力!$G38=L$7,男入力!$I38=L$7,男入力!$K38=L$7),"●","")</f>
        <v/>
      </c>
      <c r="M33" s="274"/>
      <c r="N33" s="273" t="str">
        <f>IF(OR(男入力!$G38=N$7,男入力!$I38=N$7,男入力!$K38=N$7),"●","")</f>
        <v/>
      </c>
      <c r="O33" s="273" t="str">
        <f>IF(OR(男入力!$G38=O$7,男入力!$I38=O$7,男入力!$K38=O$7),"●","")</f>
        <v/>
      </c>
      <c r="P33" s="273" t="str">
        <f>IF(OR(男入力!$G38=P$7,男入力!$I38=P$7,男入力!$K38=P$7),"●","")</f>
        <v/>
      </c>
      <c r="Q33" s="273" t="str">
        <f>IF(OR(男入力!$G38=Q$7,男入力!$I38=Q$7,男入力!$K38=Q$7),"●","")</f>
        <v/>
      </c>
      <c r="R33" s="273" t="str">
        <f>IF(OR(男入力!$G38=R$7,男入力!$I38=R$7,男入力!$K38=R$7),"●","")</f>
        <v/>
      </c>
      <c r="S33" s="273" t="str">
        <f>IF(OR(男入力!$G38=S$7,男入力!$I38=S$7,男入力!$K38=S$7),"●","")</f>
        <v/>
      </c>
      <c r="T33" s="273" t="str">
        <f>IF(OR(男入力!$G38=T$7,男入力!$I38=T$7,男入力!$K38=T$7),"●","")</f>
        <v/>
      </c>
      <c r="U33" s="273" t="str">
        <f>IF(OR(男入力!$G38=U$7,男入力!$I38=U$7,男入力!$K38=U$7),"●","")</f>
        <v/>
      </c>
      <c r="V33" s="273" t="str">
        <f>IF(OR(男入力!$G38=V$7,男入力!$I38=V$7,男入力!$K38=V$7),"●","")</f>
        <v/>
      </c>
      <c r="W33" s="273" t="str">
        <f>IF(OR(男入力!$G38=W$7,男入力!$I38=W$7,男入力!$K38=W$7),"●","")</f>
        <v/>
      </c>
      <c r="X33" s="273" t="str">
        <f>IF(OR(男入力!$G38=X$7,男入力!$I38=X$7,男入力!$K38=X$7),"●","")</f>
        <v/>
      </c>
      <c r="Y33" s="273" t="str">
        <f>IF(OR(男入力!$G38=Y$7,男入力!$I38=Y$7,男入力!$K38=Y$7),"●","")</f>
        <v/>
      </c>
      <c r="Z33" s="274"/>
      <c r="AA33" s="273" t="str">
        <f>IF(OR(男入力!$G38=AA$7,男入力!$I38=AA$7,男入力!$K38=AA$7),"●","")</f>
        <v/>
      </c>
      <c r="AB33" s="273" t="str">
        <f>IF(男入力!M38="○","○","")</f>
        <v/>
      </c>
      <c r="AC33" s="294" t="str">
        <f>IF(男入力!O38="○","○","")</f>
        <v/>
      </c>
      <c r="AD33" s="194" t="str">
        <f t="shared" si="0"/>
        <v/>
      </c>
    </row>
    <row r="34" spans="2:30" ht="24.75" customHeight="1" x14ac:dyDescent="0.15">
      <c r="B34" s="273">
        <v>27</v>
      </c>
      <c r="C34" s="273" t="str">
        <f>IF(男入力!B39="","",男入力!B39)</f>
        <v/>
      </c>
      <c r="D34" s="273" t="str">
        <f>IF(男入力!C39="","",男入力!C39)</f>
        <v/>
      </c>
      <c r="E34" s="273" t="str">
        <f>IF(男入力!F39="","",男入力!F39)</f>
        <v/>
      </c>
      <c r="F34" s="273" t="str">
        <f>IF(OR(男入力!$G39=F$7,男入力!$I39=F$7,男入力!$K39=F$7),"●","")</f>
        <v/>
      </c>
      <c r="G34" s="273" t="str">
        <f>IF(OR(男入力!$G39=G$7,男入力!$I39=G$7,男入力!$K39=G$7),"●","")</f>
        <v/>
      </c>
      <c r="H34" s="273" t="str">
        <f>IF(OR(男入力!$G39=H$7,男入力!$I39=H$7,男入力!$K39=H$7),"●","")</f>
        <v/>
      </c>
      <c r="I34" s="273" t="str">
        <f>IF(OR(男入力!$G39=I$7,男入力!$I39=I$7,男入力!$K39=I$7),"●","")</f>
        <v/>
      </c>
      <c r="J34" s="273" t="str">
        <f>IF(OR(男入力!$G39=J$7,男入力!$I39=J$7,男入力!$K39=J$7),"●","")</f>
        <v/>
      </c>
      <c r="K34" s="274"/>
      <c r="L34" s="273" t="str">
        <f>IF(OR(男入力!$G39=L$7,男入力!$I39=L$7,男入力!$K39=L$7),"●","")</f>
        <v/>
      </c>
      <c r="M34" s="274"/>
      <c r="N34" s="273" t="str">
        <f>IF(OR(男入力!$G39=N$7,男入力!$I39=N$7,男入力!$K39=N$7),"●","")</f>
        <v/>
      </c>
      <c r="O34" s="273" t="str">
        <f>IF(OR(男入力!$G39=O$7,男入力!$I39=O$7,男入力!$K39=O$7),"●","")</f>
        <v/>
      </c>
      <c r="P34" s="273" t="str">
        <f>IF(OR(男入力!$G39=P$7,男入力!$I39=P$7,男入力!$K39=P$7),"●","")</f>
        <v/>
      </c>
      <c r="Q34" s="273" t="str">
        <f>IF(OR(男入力!$G39=Q$7,男入力!$I39=Q$7,男入力!$K39=Q$7),"●","")</f>
        <v/>
      </c>
      <c r="R34" s="273" t="str">
        <f>IF(OR(男入力!$G39=R$7,男入力!$I39=R$7,男入力!$K39=R$7),"●","")</f>
        <v/>
      </c>
      <c r="S34" s="273" t="str">
        <f>IF(OR(男入力!$G39=S$7,男入力!$I39=S$7,男入力!$K39=S$7),"●","")</f>
        <v/>
      </c>
      <c r="T34" s="273" t="str">
        <f>IF(OR(男入力!$G39=T$7,男入力!$I39=T$7,男入力!$K39=T$7),"●","")</f>
        <v/>
      </c>
      <c r="U34" s="273" t="str">
        <f>IF(OR(男入力!$G39=U$7,男入力!$I39=U$7,男入力!$K39=U$7),"●","")</f>
        <v/>
      </c>
      <c r="V34" s="273" t="str">
        <f>IF(OR(男入力!$G39=V$7,男入力!$I39=V$7,男入力!$K39=V$7),"●","")</f>
        <v/>
      </c>
      <c r="W34" s="273" t="str">
        <f>IF(OR(男入力!$G39=W$7,男入力!$I39=W$7,男入力!$K39=W$7),"●","")</f>
        <v/>
      </c>
      <c r="X34" s="273" t="str">
        <f>IF(OR(男入力!$G39=X$7,男入力!$I39=X$7,男入力!$K39=X$7),"●","")</f>
        <v/>
      </c>
      <c r="Y34" s="273" t="str">
        <f>IF(OR(男入力!$G39=Y$7,男入力!$I39=Y$7,男入力!$K39=Y$7),"●","")</f>
        <v/>
      </c>
      <c r="Z34" s="274"/>
      <c r="AA34" s="273" t="str">
        <f>IF(OR(男入力!$G39=AA$7,男入力!$I39=AA$7,男入力!$K39=AA$7),"●","")</f>
        <v/>
      </c>
      <c r="AB34" s="273" t="str">
        <f>IF(男入力!M39="○","○","")</f>
        <v/>
      </c>
      <c r="AC34" s="294" t="str">
        <f>IF(男入力!O39="○","○","")</f>
        <v/>
      </c>
      <c r="AD34" s="194" t="str">
        <f t="shared" si="0"/>
        <v/>
      </c>
    </row>
    <row r="35" spans="2:30" ht="24.75" customHeight="1" x14ac:dyDescent="0.15">
      <c r="B35" s="273">
        <v>28</v>
      </c>
      <c r="C35" s="273" t="str">
        <f>IF(男入力!B40="","",男入力!B40)</f>
        <v/>
      </c>
      <c r="D35" s="273" t="str">
        <f>IF(男入力!C40="","",男入力!C40)</f>
        <v/>
      </c>
      <c r="E35" s="273" t="str">
        <f>IF(男入力!F40="","",男入力!F40)</f>
        <v/>
      </c>
      <c r="F35" s="273" t="str">
        <f>IF(OR(男入力!$G40=F$7,男入力!$I40=F$7,男入力!$K40=F$7),"●","")</f>
        <v/>
      </c>
      <c r="G35" s="273" t="str">
        <f>IF(OR(男入力!$G40=G$7,男入力!$I40=G$7,男入力!$K40=G$7),"●","")</f>
        <v/>
      </c>
      <c r="H35" s="273" t="str">
        <f>IF(OR(男入力!$G40=H$7,男入力!$I40=H$7,男入力!$K40=H$7),"●","")</f>
        <v/>
      </c>
      <c r="I35" s="273" t="str">
        <f>IF(OR(男入力!$G40=I$7,男入力!$I40=I$7,男入力!$K40=I$7),"●","")</f>
        <v/>
      </c>
      <c r="J35" s="273" t="str">
        <f>IF(OR(男入力!$G40=J$7,男入力!$I40=J$7,男入力!$K40=J$7),"●","")</f>
        <v/>
      </c>
      <c r="K35" s="274"/>
      <c r="L35" s="273" t="str">
        <f>IF(OR(男入力!$G40=L$7,男入力!$I40=L$7,男入力!$K40=L$7),"●","")</f>
        <v/>
      </c>
      <c r="M35" s="274"/>
      <c r="N35" s="273" t="str">
        <f>IF(OR(男入力!$G40=N$7,男入力!$I40=N$7,男入力!$K40=N$7),"●","")</f>
        <v/>
      </c>
      <c r="O35" s="273" t="str">
        <f>IF(OR(男入力!$G40=O$7,男入力!$I40=O$7,男入力!$K40=O$7),"●","")</f>
        <v/>
      </c>
      <c r="P35" s="273" t="str">
        <f>IF(OR(男入力!$G40=P$7,男入力!$I40=P$7,男入力!$K40=P$7),"●","")</f>
        <v/>
      </c>
      <c r="Q35" s="273" t="str">
        <f>IF(OR(男入力!$G40=Q$7,男入力!$I40=Q$7,男入力!$K40=Q$7),"●","")</f>
        <v/>
      </c>
      <c r="R35" s="273" t="str">
        <f>IF(OR(男入力!$G40=R$7,男入力!$I40=R$7,男入力!$K40=R$7),"●","")</f>
        <v/>
      </c>
      <c r="S35" s="273" t="str">
        <f>IF(OR(男入力!$G40=S$7,男入力!$I40=S$7,男入力!$K40=S$7),"●","")</f>
        <v/>
      </c>
      <c r="T35" s="273" t="str">
        <f>IF(OR(男入力!$G40=T$7,男入力!$I40=T$7,男入力!$K40=T$7),"●","")</f>
        <v/>
      </c>
      <c r="U35" s="273" t="str">
        <f>IF(OR(男入力!$G40=U$7,男入力!$I40=U$7,男入力!$K40=U$7),"●","")</f>
        <v/>
      </c>
      <c r="V35" s="273" t="str">
        <f>IF(OR(男入力!$G40=V$7,男入力!$I40=V$7,男入力!$K40=V$7),"●","")</f>
        <v/>
      </c>
      <c r="W35" s="273" t="str">
        <f>IF(OR(男入力!$G40=W$7,男入力!$I40=W$7,男入力!$K40=W$7),"●","")</f>
        <v/>
      </c>
      <c r="X35" s="273" t="str">
        <f>IF(OR(男入力!$G40=X$7,男入力!$I40=X$7,男入力!$K40=X$7),"●","")</f>
        <v/>
      </c>
      <c r="Y35" s="273" t="str">
        <f>IF(OR(男入力!$G40=Y$7,男入力!$I40=Y$7,男入力!$K40=Y$7),"●","")</f>
        <v/>
      </c>
      <c r="Z35" s="274"/>
      <c r="AA35" s="273" t="str">
        <f>IF(OR(男入力!$G40=AA$7,男入力!$I40=AA$7,男入力!$K40=AA$7),"●","")</f>
        <v/>
      </c>
      <c r="AB35" s="273" t="str">
        <f>IF(男入力!M40="○","○","")</f>
        <v/>
      </c>
      <c r="AC35" s="294" t="str">
        <f>IF(男入力!O40="○","○","")</f>
        <v/>
      </c>
      <c r="AD35" s="194" t="str">
        <f t="shared" si="0"/>
        <v/>
      </c>
    </row>
    <row r="36" spans="2:30" ht="24.75" customHeight="1" x14ac:dyDescent="0.15">
      <c r="B36" s="273">
        <v>29</v>
      </c>
      <c r="C36" s="273" t="str">
        <f>IF(男入力!B41="","",男入力!B41)</f>
        <v/>
      </c>
      <c r="D36" s="273" t="str">
        <f>IF(男入力!C41="","",男入力!C41)</f>
        <v/>
      </c>
      <c r="E36" s="273" t="str">
        <f>IF(男入力!F41="","",男入力!F41)</f>
        <v/>
      </c>
      <c r="F36" s="273" t="str">
        <f>IF(OR(男入力!$G41=F$7,男入力!$I41=F$7,男入力!$K41=F$7),"●","")</f>
        <v/>
      </c>
      <c r="G36" s="273" t="str">
        <f>IF(OR(男入力!$G41=G$7,男入力!$I41=G$7,男入力!$K41=G$7),"●","")</f>
        <v/>
      </c>
      <c r="H36" s="273" t="str">
        <f>IF(OR(男入力!$G41=H$7,男入力!$I41=H$7,男入力!$K41=H$7),"●","")</f>
        <v/>
      </c>
      <c r="I36" s="273" t="str">
        <f>IF(OR(男入力!$G41=I$7,男入力!$I41=I$7,男入力!$K41=I$7),"●","")</f>
        <v/>
      </c>
      <c r="J36" s="273" t="str">
        <f>IF(OR(男入力!$G41=J$7,男入力!$I41=J$7,男入力!$K41=J$7),"●","")</f>
        <v/>
      </c>
      <c r="K36" s="274"/>
      <c r="L36" s="273" t="str">
        <f>IF(OR(男入力!$G41=L$7,男入力!$I41=L$7,男入力!$K41=L$7),"●","")</f>
        <v/>
      </c>
      <c r="M36" s="274"/>
      <c r="N36" s="273" t="str">
        <f>IF(OR(男入力!$G41=N$7,男入力!$I41=N$7,男入力!$K41=N$7),"●","")</f>
        <v/>
      </c>
      <c r="O36" s="273" t="str">
        <f>IF(OR(男入力!$G41=O$7,男入力!$I41=O$7,男入力!$K41=O$7),"●","")</f>
        <v/>
      </c>
      <c r="P36" s="273" t="str">
        <f>IF(OR(男入力!$G41=P$7,男入力!$I41=P$7,男入力!$K41=P$7),"●","")</f>
        <v/>
      </c>
      <c r="Q36" s="273" t="str">
        <f>IF(OR(男入力!$G41=Q$7,男入力!$I41=Q$7,男入力!$K41=Q$7),"●","")</f>
        <v/>
      </c>
      <c r="R36" s="273" t="str">
        <f>IF(OR(男入力!$G41=R$7,男入力!$I41=R$7,男入力!$K41=R$7),"●","")</f>
        <v/>
      </c>
      <c r="S36" s="273" t="str">
        <f>IF(OR(男入力!$G41=S$7,男入力!$I41=S$7,男入力!$K41=S$7),"●","")</f>
        <v/>
      </c>
      <c r="T36" s="273" t="str">
        <f>IF(OR(男入力!$G41=T$7,男入力!$I41=T$7,男入力!$K41=T$7),"●","")</f>
        <v/>
      </c>
      <c r="U36" s="273" t="str">
        <f>IF(OR(男入力!$G41=U$7,男入力!$I41=U$7,男入力!$K41=U$7),"●","")</f>
        <v/>
      </c>
      <c r="V36" s="273" t="str">
        <f>IF(OR(男入力!$G41=V$7,男入力!$I41=V$7,男入力!$K41=V$7),"●","")</f>
        <v/>
      </c>
      <c r="W36" s="273" t="str">
        <f>IF(OR(男入力!$G41=W$7,男入力!$I41=W$7,男入力!$K41=W$7),"●","")</f>
        <v/>
      </c>
      <c r="X36" s="273" t="str">
        <f>IF(OR(男入力!$G41=X$7,男入力!$I41=X$7,男入力!$K41=X$7),"●","")</f>
        <v/>
      </c>
      <c r="Y36" s="273" t="str">
        <f>IF(OR(男入力!$G41=Y$7,男入力!$I41=Y$7,男入力!$K41=Y$7),"●","")</f>
        <v/>
      </c>
      <c r="Z36" s="274"/>
      <c r="AA36" s="273" t="str">
        <f>IF(OR(男入力!$G41=AA$7,男入力!$I41=AA$7,男入力!$K41=AA$7),"●","")</f>
        <v/>
      </c>
      <c r="AB36" s="273" t="str">
        <f>IF(男入力!M41="○","○","")</f>
        <v/>
      </c>
      <c r="AC36" s="294" t="str">
        <f>IF(男入力!O41="○","○","")</f>
        <v/>
      </c>
      <c r="AD36" s="194" t="str">
        <f t="shared" si="0"/>
        <v/>
      </c>
    </row>
    <row r="37" spans="2:30" ht="24.75" customHeight="1" x14ac:dyDescent="0.15">
      <c r="B37" s="273">
        <v>30</v>
      </c>
      <c r="C37" s="273" t="str">
        <f>IF(男入力!B42="","",男入力!B42)</f>
        <v/>
      </c>
      <c r="D37" s="273" t="str">
        <f>IF(男入力!C42="","",男入力!C42)</f>
        <v/>
      </c>
      <c r="E37" s="273" t="str">
        <f>IF(男入力!F42="","",男入力!F42)</f>
        <v/>
      </c>
      <c r="F37" s="273" t="str">
        <f>IF(OR(男入力!$G42=F$7,男入力!$I42=F$7,男入力!$K42=F$7),"●","")</f>
        <v/>
      </c>
      <c r="G37" s="273" t="str">
        <f>IF(OR(男入力!$G42=G$7,男入力!$I42=G$7,男入力!$K42=G$7),"●","")</f>
        <v/>
      </c>
      <c r="H37" s="273" t="str">
        <f>IF(OR(男入力!$G42=H$7,男入力!$I42=H$7,男入力!$K42=H$7),"●","")</f>
        <v/>
      </c>
      <c r="I37" s="273" t="str">
        <f>IF(OR(男入力!$G42=I$7,男入力!$I42=I$7,男入力!$K42=I$7),"●","")</f>
        <v/>
      </c>
      <c r="J37" s="273" t="str">
        <f>IF(OR(男入力!$G42=J$7,男入力!$I42=J$7,男入力!$K42=J$7),"●","")</f>
        <v/>
      </c>
      <c r="K37" s="274"/>
      <c r="L37" s="273" t="str">
        <f>IF(OR(男入力!$G42=L$7,男入力!$I42=L$7,男入力!$K42=L$7),"●","")</f>
        <v/>
      </c>
      <c r="M37" s="274"/>
      <c r="N37" s="273" t="str">
        <f>IF(OR(男入力!$G42=N$7,男入力!$I42=N$7,男入力!$K42=N$7),"●","")</f>
        <v/>
      </c>
      <c r="O37" s="273" t="str">
        <f>IF(OR(男入力!$G42=O$7,男入力!$I42=O$7,男入力!$K42=O$7),"●","")</f>
        <v/>
      </c>
      <c r="P37" s="273" t="str">
        <f>IF(OR(男入力!$G42=P$7,男入力!$I42=P$7,男入力!$K42=P$7),"●","")</f>
        <v/>
      </c>
      <c r="Q37" s="273" t="str">
        <f>IF(OR(男入力!$G42=Q$7,男入力!$I42=Q$7,男入力!$K42=Q$7),"●","")</f>
        <v/>
      </c>
      <c r="R37" s="273" t="str">
        <f>IF(OR(男入力!$G42=R$7,男入力!$I42=R$7,男入力!$K42=R$7),"●","")</f>
        <v/>
      </c>
      <c r="S37" s="273" t="str">
        <f>IF(OR(男入力!$G42=S$7,男入力!$I42=S$7,男入力!$K42=S$7),"●","")</f>
        <v/>
      </c>
      <c r="T37" s="273" t="str">
        <f>IF(OR(男入力!$G42=T$7,男入力!$I42=T$7,男入力!$K42=T$7),"●","")</f>
        <v/>
      </c>
      <c r="U37" s="273" t="str">
        <f>IF(OR(男入力!$G42=U$7,男入力!$I42=U$7,男入力!$K42=U$7),"●","")</f>
        <v/>
      </c>
      <c r="V37" s="273" t="str">
        <f>IF(OR(男入力!$G42=V$7,男入力!$I42=V$7,男入力!$K42=V$7),"●","")</f>
        <v/>
      </c>
      <c r="W37" s="273" t="str">
        <f>IF(OR(男入力!$G42=W$7,男入力!$I42=W$7,男入力!$K42=W$7),"●","")</f>
        <v/>
      </c>
      <c r="X37" s="273" t="str">
        <f>IF(OR(男入力!$G42=X$7,男入力!$I42=X$7,男入力!$K42=X$7),"●","")</f>
        <v/>
      </c>
      <c r="Y37" s="273" t="str">
        <f>IF(OR(男入力!$G42=Y$7,男入力!$I42=Y$7,男入力!$K42=Y$7),"●","")</f>
        <v/>
      </c>
      <c r="Z37" s="274"/>
      <c r="AA37" s="273" t="str">
        <f>IF(OR(男入力!$G42=AA$7,男入力!$I42=AA$7,男入力!$K42=AA$7),"●","")</f>
        <v/>
      </c>
      <c r="AB37" s="273" t="str">
        <f>IF(男入力!M42="○","○","")</f>
        <v/>
      </c>
      <c r="AC37" s="294" t="str">
        <f>IF(男入力!O42="○","○","")</f>
        <v/>
      </c>
      <c r="AD37" s="194" t="str">
        <f t="shared" si="0"/>
        <v/>
      </c>
    </row>
    <row r="38" spans="2:30" ht="24.75" customHeight="1" x14ac:dyDescent="0.15">
      <c r="B38" s="273">
        <v>31</v>
      </c>
      <c r="C38" s="273" t="str">
        <f>IF(男入力!B43="","",男入力!B43)</f>
        <v/>
      </c>
      <c r="D38" s="273" t="str">
        <f>IF(男入力!C43="","",男入力!C43)</f>
        <v/>
      </c>
      <c r="E38" s="273" t="str">
        <f>IF(男入力!F43="","",男入力!F43)</f>
        <v/>
      </c>
      <c r="F38" s="273" t="str">
        <f>IF(OR(男入力!$G43=F$7,男入力!$I43=F$7,男入力!$K43=F$7),"●","")</f>
        <v/>
      </c>
      <c r="G38" s="273" t="str">
        <f>IF(OR(男入力!$G43=G$7,男入力!$I43=G$7,男入力!$K43=G$7),"●","")</f>
        <v/>
      </c>
      <c r="H38" s="273" t="str">
        <f>IF(OR(男入力!$G43=H$7,男入力!$I43=H$7,男入力!$K43=H$7),"●","")</f>
        <v/>
      </c>
      <c r="I38" s="273" t="str">
        <f>IF(OR(男入力!$G43=I$7,男入力!$I43=I$7,男入力!$K43=I$7),"●","")</f>
        <v/>
      </c>
      <c r="J38" s="273" t="str">
        <f>IF(OR(男入力!$G43=J$7,男入力!$I43=J$7,男入力!$K43=J$7),"●","")</f>
        <v/>
      </c>
      <c r="K38" s="274"/>
      <c r="L38" s="273" t="str">
        <f>IF(OR(男入力!$G43=L$7,男入力!$I43=L$7,男入力!$K43=L$7),"●","")</f>
        <v/>
      </c>
      <c r="M38" s="274"/>
      <c r="N38" s="273" t="str">
        <f>IF(OR(男入力!$G43=N$7,男入力!$I43=N$7,男入力!$K43=N$7),"●","")</f>
        <v/>
      </c>
      <c r="O38" s="273" t="str">
        <f>IF(OR(男入力!$G43=O$7,男入力!$I43=O$7,男入力!$K43=O$7),"●","")</f>
        <v/>
      </c>
      <c r="P38" s="273" t="str">
        <f>IF(OR(男入力!$G43=P$7,男入力!$I43=P$7,男入力!$K43=P$7),"●","")</f>
        <v/>
      </c>
      <c r="Q38" s="273" t="str">
        <f>IF(OR(男入力!$G43=Q$7,男入力!$I43=Q$7,男入力!$K43=Q$7),"●","")</f>
        <v/>
      </c>
      <c r="R38" s="273" t="str">
        <f>IF(OR(男入力!$G43=R$7,男入力!$I43=R$7,男入力!$K43=R$7),"●","")</f>
        <v/>
      </c>
      <c r="S38" s="273" t="str">
        <f>IF(OR(男入力!$G43=S$7,男入力!$I43=S$7,男入力!$K43=S$7),"●","")</f>
        <v/>
      </c>
      <c r="T38" s="273" t="str">
        <f>IF(OR(男入力!$G43=T$7,男入力!$I43=T$7,男入力!$K43=T$7),"●","")</f>
        <v/>
      </c>
      <c r="U38" s="273" t="str">
        <f>IF(OR(男入力!$G43=U$7,男入力!$I43=U$7,男入力!$K43=U$7),"●","")</f>
        <v/>
      </c>
      <c r="V38" s="273" t="str">
        <f>IF(OR(男入力!$G43=V$7,男入力!$I43=V$7,男入力!$K43=V$7),"●","")</f>
        <v/>
      </c>
      <c r="W38" s="273" t="str">
        <f>IF(OR(男入力!$G43=W$7,男入力!$I43=W$7,男入力!$K43=W$7),"●","")</f>
        <v/>
      </c>
      <c r="X38" s="273" t="str">
        <f>IF(OR(男入力!$G43=X$7,男入力!$I43=X$7,男入力!$K43=X$7),"●","")</f>
        <v/>
      </c>
      <c r="Y38" s="273" t="str">
        <f>IF(OR(男入力!$G43=Y$7,男入力!$I43=Y$7,男入力!$K43=Y$7),"●","")</f>
        <v/>
      </c>
      <c r="Z38" s="274"/>
      <c r="AA38" s="273" t="str">
        <f>IF(OR(男入力!$G43=AA$7,男入力!$I43=AA$7,男入力!$K43=AA$7),"●","")</f>
        <v/>
      </c>
      <c r="AB38" s="273" t="str">
        <f>IF(男入力!M43="○","○","")</f>
        <v/>
      </c>
      <c r="AC38" s="294" t="str">
        <f>IF(男入力!O43="○","○","")</f>
        <v/>
      </c>
      <c r="AD38" s="194" t="str">
        <f t="shared" si="0"/>
        <v/>
      </c>
    </row>
    <row r="39" spans="2:30" ht="24.75" customHeight="1" x14ac:dyDescent="0.15">
      <c r="B39" s="273">
        <v>32</v>
      </c>
      <c r="C39" s="273" t="str">
        <f>IF(男入力!B44="","",男入力!B44)</f>
        <v/>
      </c>
      <c r="D39" s="273" t="str">
        <f>IF(男入力!C44="","",男入力!C44)</f>
        <v/>
      </c>
      <c r="E39" s="273" t="str">
        <f>IF(男入力!F44="","",男入力!F44)</f>
        <v/>
      </c>
      <c r="F39" s="273" t="str">
        <f>IF(OR(男入力!$G44=F$7,男入力!$I44=F$7,男入力!$K44=F$7),"●","")</f>
        <v/>
      </c>
      <c r="G39" s="273" t="str">
        <f>IF(OR(男入力!$G44=G$7,男入力!$I44=G$7,男入力!$K44=G$7),"●","")</f>
        <v/>
      </c>
      <c r="H39" s="273" t="str">
        <f>IF(OR(男入力!$G44=H$7,男入力!$I44=H$7,男入力!$K44=H$7),"●","")</f>
        <v/>
      </c>
      <c r="I39" s="273" t="str">
        <f>IF(OR(男入力!$G44=I$7,男入力!$I44=I$7,男入力!$K44=I$7),"●","")</f>
        <v/>
      </c>
      <c r="J39" s="273" t="str">
        <f>IF(OR(男入力!$G44=J$7,男入力!$I44=J$7,男入力!$K44=J$7),"●","")</f>
        <v/>
      </c>
      <c r="K39" s="274"/>
      <c r="L39" s="273" t="str">
        <f>IF(OR(男入力!$G44=L$7,男入力!$I44=L$7,男入力!$K44=L$7),"●","")</f>
        <v/>
      </c>
      <c r="M39" s="274"/>
      <c r="N39" s="273" t="str">
        <f>IF(OR(男入力!$G44=N$7,男入力!$I44=N$7,男入力!$K44=N$7),"●","")</f>
        <v/>
      </c>
      <c r="O39" s="273" t="str">
        <f>IF(OR(男入力!$G44=O$7,男入力!$I44=O$7,男入力!$K44=O$7),"●","")</f>
        <v/>
      </c>
      <c r="P39" s="273" t="str">
        <f>IF(OR(男入力!$G44=P$7,男入力!$I44=P$7,男入力!$K44=P$7),"●","")</f>
        <v/>
      </c>
      <c r="Q39" s="273" t="str">
        <f>IF(OR(男入力!$G44=Q$7,男入力!$I44=Q$7,男入力!$K44=Q$7),"●","")</f>
        <v/>
      </c>
      <c r="R39" s="273" t="str">
        <f>IF(OR(男入力!$G44=R$7,男入力!$I44=R$7,男入力!$K44=R$7),"●","")</f>
        <v/>
      </c>
      <c r="S39" s="273" t="str">
        <f>IF(OR(男入力!$G44=S$7,男入力!$I44=S$7,男入力!$K44=S$7),"●","")</f>
        <v/>
      </c>
      <c r="T39" s="273" t="str">
        <f>IF(OR(男入力!$G44=T$7,男入力!$I44=T$7,男入力!$K44=T$7),"●","")</f>
        <v/>
      </c>
      <c r="U39" s="273" t="str">
        <f>IF(OR(男入力!$G44=U$7,男入力!$I44=U$7,男入力!$K44=U$7),"●","")</f>
        <v/>
      </c>
      <c r="V39" s="273" t="str">
        <f>IF(OR(男入力!$G44=V$7,男入力!$I44=V$7,男入力!$K44=V$7),"●","")</f>
        <v/>
      </c>
      <c r="W39" s="273" t="str">
        <f>IF(OR(男入力!$G44=W$7,男入力!$I44=W$7,男入力!$K44=W$7),"●","")</f>
        <v/>
      </c>
      <c r="X39" s="273" t="str">
        <f>IF(OR(男入力!$G44=X$7,男入力!$I44=X$7,男入力!$K44=X$7),"●","")</f>
        <v/>
      </c>
      <c r="Y39" s="273" t="str">
        <f>IF(OR(男入力!$G44=Y$7,男入力!$I44=Y$7,男入力!$K44=Y$7),"●","")</f>
        <v/>
      </c>
      <c r="Z39" s="274"/>
      <c r="AA39" s="273" t="str">
        <f>IF(OR(男入力!$G44=AA$7,男入力!$I44=AA$7,男入力!$K44=AA$7),"●","")</f>
        <v/>
      </c>
      <c r="AB39" s="273" t="str">
        <f>IF(男入力!M44="○","○","")</f>
        <v/>
      </c>
      <c r="AC39" s="294" t="str">
        <f>IF(男入力!O44="○","○","")</f>
        <v/>
      </c>
      <c r="AD39" s="194" t="str">
        <f t="shared" si="0"/>
        <v/>
      </c>
    </row>
    <row r="40" spans="2:30" ht="24.75" customHeight="1" x14ac:dyDescent="0.15">
      <c r="B40" s="273">
        <v>33</v>
      </c>
      <c r="C40" s="273" t="str">
        <f>IF(男入力!B45="","",男入力!B45)</f>
        <v/>
      </c>
      <c r="D40" s="273" t="str">
        <f>IF(男入力!C45="","",男入力!C45)</f>
        <v/>
      </c>
      <c r="E40" s="273" t="str">
        <f>IF(男入力!F45="","",男入力!F45)</f>
        <v/>
      </c>
      <c r="F40" s="273" t="str">
        <f>IF(OR(男入力!$G45=F$7,男入力!$I45=F$7,男入力!$K45=F$7),"●","")</f>
        <v/>
      </c>
      <c r="G40" s="273" t="str">
        <f>IF(OR(男入力!$G45=G$7,男入力!$I45=G$7,男入力!$K45=G$7),"●","")</f>
        <v/>
      </c>
      <c r="H40" s="273" t="str">
        <f>IF(OR(男入力!$G45=H$7,男入力!$I45=H$7,男入力!$K45=H$7),"●","")</f>
        <v/>
      </c>
      <c r="I40" s="273" t="str">
        <f>IF(OR(男入力!$G45=I$7,男入力!$I45=I$7,男入力!$K45=I$7),"●","")</f>
        <v/>
      </c>
      <c r="J40" s="273" t="str">
        <f>IF(OR(男入力!$G45=J$7,男入力!$I45=J$7,男入力!$K45=J$7),"●","")</f>
        <v/>
      </c>
      <c r="K40" s="274"/>
      <c r="L40" s="273" t="str">
        <f>IF(OR(男入力!$G45=L$7,男入力!$I45=L$7,男入力!$K45=L$7),"●","")</f>
        <v/>
      </c>
      <c r="M40" s="274"/>
      <c r="N40" s="273" t="str">
        <f>IF(OR(男入力!$G45=N$7,男入力!$I45=N$7,男入力!$K45=N$7),"●","")</f>
        <v/>
      </c>
      <c r="O40" s="273" t="str">
        <f>IF(OR(男入力!$G45=O$7,男入力!$I45=O$7,男入力!$K45=O$7),"●","")</f>
        <v/>
      </c>
      <c r="P40" s="273" t="str">
        <f>IF(OR(男入力!$G45=P$7,男入力!$I45=P$7,男入力!$K45=P$7),"●","")</f>
        <v/>
      </c>
      <c r="Q40" s="273" t="str">
        <f>IF(OR(男入力!$G45=Q$7,男入力!$I45=Q$7,男入力!$K45=Q$7),"●","")</f>
        <v/>
      </c>
      <c r="R40" s="273" t="str">
        <f>IF(OR(男入力!$G45=R$7,男入力!$I45=R$7,男入力!$K45=R$7),"●","")</f>
        <v/>
      </c>
      <c r="S40" s="273" t="str">
        <f>IF(OR(男入力!$G45=S$7,男入力!$I45=S$7,男入力!$K45=S$7),"●","")</f>
        <v/>
      </c>
      <c r="T40" s="273" t="str">
        <f>IF(OR(男入力!$G45=T$7,男入力!$I45=T$7,男入力!$K45=T$7),"●","")</f>
        <v/>
      </c>
      <c r="U40" s="273" t="str">
        <f>IF(OR(男入力!$G45=U$7,男入力!$I45=U$7,男入力!$K45=U$7),"●","")</f>
        <v/>
      </c>
      <c r="V40" s="273" t="str">
        <f>IF(OR(男入力!$G45=V$7,男入力!$I45=V$7,男入力!$K45=V$7),"●","")</f>
        <v/>
      </c>
      <c r="W40" s="273" t="str">
        <f>IF(OR(男入力!$G45=W$7,男入力!$I45=W$7,男入力!$K45=W$7),"●","")</f>
        <v/>
      </c>
      <c r="X40" s="273" t="str">
        <f>IF(OR(男入力!$G45=X$7,男入力!$I45=X$7,男入力!$K45=X$7),"●","")</f>
        <v/>
      </c>
      <c r="Y40" s="273" t="str">
        <f>IF(OR(男入力!$G45=Y$7,男入力!$I45=Y$7,男入力!$K45=Y$7),"●","")</f>
        <v/>
      </c>
      <c r="Z40" s="274"/>
      <c r="AA40" s="273" t="str">
        <f>IF(OR(男入力!$G45=AA$7,男入力!$I45=AA$7,男入力!$K45=AA$7),"●","")</f>
        <v/>
      </c>
      <c r="AB40" s="273" t="str">
        <f>IF(男入力!M45="○","○","")</f>
        <v/>
      </c>
      <c r="AC40" s="294" t="str">
        <f>IF(男入力!O45="○","○","")</f>
        <v/>
      </c>
      <c r="AD40" s="194" t="str">
        <f t="shared" si="0"/>
        <v/>
      </c>
    </row>
    <row r="41" spans="2:30" ht="24.75" customHeight="1" x14ac:dyDescent="0.15">
      <c r="B41" s="273">
        <v>34</v>
      </c>
      <c r="C41" s="273" t="str">
        <f>IF(男入力!B46="","",男入力!B46)</f>
        <v/>
      </c>
      <c r="D41" s="273" t="str">
        <f>IF(男入力!C46="","",男入力!C46)</f>
        <v/>
      </c>
      <c r="E41" s="273" t="str">
        <f>IF(男入力!F46="","",男入力!F46)</f>
        <v/>
      </c>
      <c r="F41" s="273" t="str">
        <f>IF(OR(男入力!$G46=F$7,男入力!$I46=F$7,男入力!$K46=F$7),"●","")</f>
        <v/>
      </c>
      <c r="G41" s="273" t="str">
        <f>IF(OR(男入力!$G46=G$7,男入力!$I46=G$7,男入力!$K46=G$7),"●","")</f>
        <v/>
      </c>
      <c r="H41" s="273" t="str">
        <f>IF(OR(男入力!$G46=H$7,男入力!$I46=H$7,男入力!$K46=H$7),"●","")</f>
        <v/>
      </c>
      <c r="I41" s="273" t="str">
        <f>IF(OR(男入力!$G46=I$7,男入力!$I46=I$7,男入力!$K46=I$7),"●","")</f>
        <v/>
      </c>
      <c r="J41" s="273" t="str">
        <f>IF(OR(男入力!$G46=J$7,男入力!$I46=J$7,男入力!$K46=J$7),"●","")</f>
        <v/>
      </c>
      <c r="K41" s="274"/>
      <c r="L41" s="273" t="str">
        <f>IF(OR(男入力!$G46=L$7,男入力!$I46=L$7,男入力!$K46=L$7),"●","")</f>
        <v/>
      </c>
      <c r="M41" s="274"/>
      <c r="N41" s="273" t="str">
        <f>IF(OR(男入力!$G46=N$7,男入力!$I46=N$7,男入力!$K46=N$7),"●","")</f>
        <v/>
      </c>
      <c r="O41" s="273" t="str">
        <f>IF(OR(男入力!$G46=O$7,男入力!$I46=O$7,男入力!$K46=O$7),"●","")</f>
        <v/>
      </c>
      <c r="P41" s="273" t="str">
        <f>IF(OR(男入力!$G46=P$7,男入力!$I46=P$7,男入力!$K46=P$7),"●","")</f>
        <v/>
      </c>
      <c r="Q41" s="273" t="str">
        <f>IF(OR(男入力!$G46=Q$7,男入力!$I46=Q$7,男入力!$K46=Q$7),"●","")</f>
        <v/>
      </c>
      <c r="R41" s="273" t="str">
        <f>IF(OR(男入力!$G46=R$7,男入力!$I46=R$7,男入力!$K46=R$7),"●","")</f>
        <v/>
      </c>
      <c r="S41" s="273" t="str">
        <f>IF(OR(男入力!$G46=S$7,男入力!$I46=S$7,男入力!$K46=S$7),"●","")</f>
        <v/>
      </c>
      <c r="T41" s="273" t="str">
        <f>IF(OR(男入力!$G46=T$7,男入力!$I46=T$7,男入力!$K46=T$7),"●","")</f>
        <v/>
      </c>
      <c r="U41" s="273" t="str">
        <f>IF(OR(男入力!$G46=U$7,男入力!$I46=U$7,男入力!$K46=U$7),"●","")</f>
        <v/>
      </c>
      <c r="V41" s="273" t="str">
        <f>IF(OR(男入力!$G46=V$7,男入力!$I46=V$7,男入力!$K46=V$7),"●","")</f>
        <v/>
      </c>
      <c r="W41" s="273" t="str">
        <f>IF(OR(男入力!$G46=W$7,男入力!$I46=W$7,男入力!$K46=W$7),"●","")</f>
        <v/>
      </c>
      <c r="X41" s="273" t="str">
        <f>IF(OR(男入力!$G46=X$7,男入力!$I46=X$7,男入力!$K46=X$7),"●","")</f>
        <v/>
      </c>
      <c r="Y41" s="273" t="str">
        <f>IF(OR(男入力!$G46=Y$7,男入力!$I46=Y$7,男入力!$K46=Y$7),"●","")</f>
        <v/>
      </c>
      <c r="Z41" s="274"/>
      <c r="AA41" s="273" t="str">
        <f>IF(OR(男入力!$G46=AA$7,男入力!$I46=AA$7,男入力!$K46=AA$7),"●","")</f>
        <v/>
      </c>
      <c r="AB41" s="273" t="str">
        <f>IF(男入力!M46="○","○","")</f>
        <v/>
      </c>
      <c r="AC41" s="294" t="str">
        <f>IF(男入力!O46="○","○","")</f>
        <v/>
      </c>
      <c r="AD41" s="194" t="str">
        <f t="shared" si="0"/>
        <v/>
      </c>
    </row>
    <row r="42" spans="2:30" ht="24.75" customHeight="1" x14ac:dyDescent="0.15">
      <c r="B42" s="273">
        <v>35</v>
      </c>
      <c r="C42" s="273" t="str">
        <f>IF(男入力!B47="","",男入力!B47)</f>
        <v/>
      </c>
      <c r="D42" s="273" t="str">
        <f>IF(男入力!C47="","",男入力!C47)</f>
        <v/>
      </c>
      <c r="E42" s="273" t="str">
        <f>IF(男入力!F47="","",男入力!F47)</f>
        <v/>
      </c>
      <c r="F42" s="273" t="str">
        <f>IF(OR(男入力!$G47=F$7,男入力!$I47=F$7,男入力!$K47=F$7),"●","")</f>
        <v/>
      </c>
      <c r="G42" s="273" t="str">
        <f>IF(OR(男入力!$G47=G$7,男入力!$I47=G$7,男入力!$K47=G$7),"●","")</f>
        <v/>
      </c>
      <c r="H42" s="273" t="str">
        <f>IF(OR(男入力!$G47=H$7,男入力!$I47=H$7,男入力!$K47=H$7),"●","")</f>
        <v/>
      </c>
      <c r="I42" s="273" t="str">
        <f>IF(OR(男入力!$G47=I$7,男入力!$I47=I$7,男入力!$K47=I$7),"●","")</f>
        <v/>
      </c>
      <c r="J42" s="273" t="str">
        <f>IF(OR(男入力!$G47=J$7,男入力!$I47=J$7,男入力!$K47=J$7),"●","")</f>
        <v/>
      </c>
      <c r="K42" s="274"/>
      <c r="L42" s="273" t="str">
        <f>IF(OR(男入力!$G47=L$7,男入力!$I47=L$7,男入力!$K47=L$7),"●","")</f>
        <v/>
      </c>
      <c r="M42" s="274"/>
      <c r="N42" s="273" t="str">
        <f>IF(OR(男入力!$G47=N$7,男入力!$I47=N$7,男入力!$K47=N$7),"●","")</f>
        <v/>
      </c>
      <c r="O42" s="273" t="str">
        <f>IF(OR(男入力!$G47=O$7,男入力!$I47=O$7,男入力!$K47=O$7),"●","")</f>
        <v/>
      </c>
      <c r="P42" s="273" t="str">
        <f>IF(OR(男入力!$G47=P$7,男入力!$I47=P$7,男入力!$K47=P$7),"●","")</f>
        <v/>
      </c>
      <c r="Q42" s="273" t="str">
        <f>IF(OR(男入力!$G47=Q$7,男入力!$I47=Q$7,男入力!$K47=Q$7),"●","")</f>
        <v/>
      </c>
      <c r="R42" s="273" t="str">
        <f>IF(OR(男入力!$G47=R$7,男入力!$I47=R$7,男入力!$K47=R$7),"●","")</f>
        <v/>
      </c>
      <c r="S42" s="273" t="str">
        <f>IF(OR(男入力!$G47=S$7,男入力!$I47=S$7,男入力!$K47=S$7),"●","")</f>
        <v/>
      </c>
      <c r="T42" s="273" t="str">
        <f>IF(OR(男入力!$G47=T$7,男入力!$I47=T$7,男入力!$K47=T$7),"●","")</f>
        <v/>
      </c>
      <c r="U42" s="273" t="str">
        <f>IF(OR(男入力!$G47=U$7,男入力!$I47=U$7,男入力!$K47=U$7),"●","")</f>
        <v/>
      </c>
      <c r="V42" s="273" t="str">
        <f>IF(OR(男入力!$G47=V$7,男入力!$I47=V$7,男入力!$K47=V$7),"●","")</f>
        <v/>
      </c>
      <c r="W42" s="273" t="str">
        <f>IF(OR(男入力!$G47=W$7,男入力!$I47=W$7,男入力!$K47=W$7),"●","")</f>
        <v/>
      </c>
      <c r="X42" s="273" t="str">
        <f>IF(OR(男入力!$G47=X$7,男入力!$I47=X$7,男入力!$K47=X$7),"●","")</f>
        <v/>
      </c>
      <c r="Y42" s="273" t="str">
        <f>IF(OR(男入力!$G47=Y$7,男入力!$I47=Y$7,男入力!$K47=Y$7),"●","")</f>
        <v/>
      </c>
      <c r="Z42" s="274"/>
      <c r="AA42" s="273" t="str">
        <f>IF(OR(男入力!$G47=AA$7,男入力!$I47=AA$7,男入力!$K47=AA$7),"●","")</f>
        <v/>
      </c>
      <c r="AB42" s="273" t="str">
        <f>IF(男入力!M47="○","○","")</f>
        <v/>
      </c>
      <c r="AC42" s="294" t="str">
        <f>IF(男入力!O47="○","○","")</f>
        <v/>
      </c>
      <c r="AD42" s="194" t="str">
        <f t="shared" si="0"/>
        <v/>
      </c>
    </row>
    <row r="43" spans="2:30" ht="24.75" customHeight="1" x14ac:dyDescent="0.15">
      <c r="B43" s="273">
        <v>36</v>
      </c>
      <c r="C43" s="273" t="str">
        <f>IF(男入力!B48="","",男入力!B48)</f>
        <v/>
      </c>
      <c r="D43" s="273" t="str">
        <f>IF(男入力!C48="","",男入力!C48)</f>
        <v/>
      </c>
      <c r="E43" s="273" t="str">
        <f>IF(男入力!F48="","",男入力!F48)</f>
        <v/>
      </c>
      <c r="F43" s="273" t="str">
        <f>IF(OR(男入力!$G48=F$7,男入力!$I48=F$7,男入力!$K48=F$7),"●","")</f>
        <v/>
      </c>
      <c r="G43" s="273" t="str">
        <f>IF(OR(男入力!$G48=G$7,男入力!$I48=G$7,男入力!$K48=G$7),"●","")</f>
        <v/>
      </c>
      <c r="H43" s="273" t="str">
        <f>IF(OR(男入力!$G48=H$7,男入力!$I48=H$7,男入力!$K48=H$7),"●","")</f>
        <v/>
      </c>
      <c r="I43" s="273" t="str">
        <f>IF(OR(男入力!$G48=I$7,男入力!$I48=I$7,男入力!$K48=I$7),"●","")</f>
        <v/>
      </c>
      <c r="J43" s="273" t="str">
        <f>IF(OR(男入力!$G48=J$7,男入力!$I48=J$7,男入力!$K48=J$7),"●","")</f>
        <v/>
      </c>
      <c r="K43" s="274"/>
      <c r="L43" s="273" t="str">
        <f>IF(OR(男入力!$G48=L$7,男入力!$I48=L$7,男入力!$K48=L$7),"●","")</f>
        <v/>
      </c>
      <c r="M43" s="274"/>
      <c r="N43" s="273" t="str">
        <f>IF(OR(男入力!$G48=N$7,男入力!$I48=N$7,男入力!$K48=N$7),"●","")</f>
        <v/>
      </c>
      <c r="O43" s="273" t="str">
        <f>IF(OR(男入力!$G48=O$7,男入力!$I48=O$7,男入力!$K48=O$7),"●","")</f>
        <v/>
      </c>
      <c r="P43" s="273" t="str">
        <f>IF(OR(男入力!$G48=P$7,男入力!$I48=P$7,男入力!$K48=P$7),"●","")</f>
        <v/>
      </c>
      <c r="Q43" s="273" t="str">
        <f>IF(OR(男入力!$G48=Q$7,男入力!$I48=Q$7,男入力!$K48=Q$7),"●","")</f>
        <v/>
      </c>
      <c r="R43" s="273" t="str">
        <f>IF(OR(男入力!$G48=R$7,男入力!$I48=R$7,男入力!$K48=R$7),"●","")</f>
        <v/>
      </c>
      <c r="S43" s="273" t="str">
        <f>IF(OR(男入力!$G48=S$7,男入力!$I48=S$7,男入力!$K48=S$7),"●","")</f>
        <v/>
      </c>
      <c r="T43" s="273" t="str">
        <f>IF(OR(男入力!$G48=T$7,男入力!$I48=T$7,男入力!$K48=T$7),"●","")</f>
        <v/>
      </c>
      <c r="U43" s="273" t="str">
        <f>IF(OR(男入力!$G48=U$7,男入力!$I48=U$7,男入力!$K48=U$7),"●","")</f>
        <v/>
      </c>
      <c r="V43" s="273" t="str">
        <f>IF(OR(男入力!$G48=V$7,男入力!$I48=V$7,男入力!$K48=V$7),"●","")</f>
        <v/>
      </c>
      <c r="W43" s="273" t="str">
        <f>IF(OR(男入力!$G48=W$7,男入力!$I48=W$7,男入力!$K48=W$7),"●","")</f>
        <v/>
      </c>
      <c r="X43" s="273" t="str">
        <f>IF(OR(男入力!$G48=X$7,男入力!$I48=X$7,男入力!$K48=X$7),"●","")</f>
        <v/>
      </c>
      <c r="Y43" s="273" t="str">
        <f>IF(OR(男入力!$G48=Y$7,男入力!$I48=Y$7,男入力!$K48=Y$7),"●","")</f>
        <v/>
      </c>
      <c r="Z43" s="274"/>
      <c r="AA43" s="273" t="str">
        <f>IF(OR(男入力!$G48=AA$7,男入力!$I48=AA$7,男入力!$K48=AA$7),"●","")</f>
        <v/>
      </c>
      <c r="AB43" s="273" t="str">
        <f>IF(男入力!M48="○","○","")</f>
        <v/>
      </c>
      <c r="AC43" s="294" t="str">
        <f>IF(男入力!O48="○","○","")</f>
        <v/>
      </c>
      <c r="AD43" s="194" t="str">
        <f t="shared" si="0"/>
        <v/>
      </c>
    </row>
    <row r="44" spans="2:30" ht="24.75" customHeight="1" x14ac:dyDescent="0.15">
      <c r="B44" s="273">
        <v>37</v>
      </c>
      <c r="C44" s="273" t="str">
        <f>IF(男入力!B49="","",男入力!B49)</f>
        <v/>
      </c>
      <c r="D44" s="273" t="str">
        <f>IF(男入力!C49="","",男入力!C49)</f>
        <v/>
      </c>
      <c r="E44" s="273" t="str">
        <f>IF(男入力!F49="","",男入力!F49)</f>
        <v/>
      </c>
      <c r="F44" s="273" t="str">
        <f>IF(OR(男入力!$G49=F$7,男入力!$I49=F$7,男入力!$K49=F$7),"●","")</f>
        <v/>
      </c>
      <c r="G44" s="273" t="str">
        <f>IF(OR(男入力!$G49=G$7,男入力!$I49=G$7,男入力!$K49=G$7),"●","")</f>
        <v/>
      </c>
      <c r="H44" s="273" t="str">
        <f>IF(OR(男入力!$G49=H$7,男入力!$I49=H$7,男入力!$K49=H$7),"●","")</f>
        <v/>
      </c>
      <c r="I44" s="273" t="str">
        <f>IF(OR(男入力!$G49=I$7,男入力!$I49=I$7,男入力!$K49=I$7),"●","")</f>
        <v/>
      </c>
      <c r="J44" s="273" t="str">
        <f>IF(OR(男入力!$G49=J$7,男入力!$I49=J$7,男入力!$K49=J$7),"●","")</f>
        <v/>
      </c>
      <c r="K44" s="274"/>
      <c r="L44" s="273" t="str">
        <f>IF(OR(男入力!$G49=L$7,男入力!$I49=L$7,男入力!$K49=L$7),"●","")</f>
        <v/>
      </c>
      <c r="M44" s="274"/>
      <c r="N44" s="273" t="str">
        <f>IF(OR(男入力!$G49=N$7,男入力!$I49=N$7,男入力!$K49=N$7),"●","")</f>
        <v/>
      </c>
      <c r="O44" s="273" t="str">
        <f>IF(OR(男入力!$G49=O$7,男入力!$I49=O$7,男入力!$K49=O$7),"●","")</f>
        <v/>
      </c>
      <c r="P44" s="273" t="str">
        <f>IF(OR(男入力!$G49=P$7,男入力!$I49=P$7,男入力!$K49=P$7),"●","")</f>
        <v/>
      </c>
      <c r="Q44" s="273" t="str">
        <f>IF(OR(男入力!$G49=Q$7,男入力!$I49=Q$7,男入力!$K49=Q$7),"●","")</f>
        <v/>
      </c>
      <c r="R44" s="273" t="str">
        <f>IF(OR(男入力!$G49=R$7,男入力!$I49=R$7,男入力!$K49=R$7),"●","")</f>
        <v/>
      </c>
      <c r="S44" s="273" t="str">
        <f>IF(OR(男入力!$G49=S$7,男入力!$I49=S$7,男入力!$K49=S$7),"●","")</f>
        <v/>
      </c>
      <c r="T44" s="273" t="str">
        <f>IF(OR(男入力!$G49=T$7,男入力!$I49=T$7,男入力!$K49=T$7),"●","")</f>
        <v/>
      </c>
      <c r="U44" s="273" t="str">
        <f>IF(OR(男入力!$G49=U$7,男入力!$I49=U$7,男入力!$K49=U$7),"●","")</f>
        <v/>
      </c>
      <c r="V44" s="273" t="str">
        <f>IF(OR(男入力!$G49=V$7,男入力!$I49=V$7,男入力!$K49=V$7),"●","")</f>
        <v/>
      </c>
      <c r="W44" s="273" t="str">
        <f>IF(OR(男入力!$G49=W$7,男入力!$I49=W$7,男入力!$K49=W$7),"●","")</f>
        <v/>
      </c>
      <c r="X44" s="273" t="str">
        <f>IF(OR(男入力!$G49=X$7,男入力!$I49=X$7,男入力!$K49=X$7),"●","")</f>
        <v/>
      </c>
      <c r="Y44" s="273" t="str">
        <f>IF(OR(男入力!$G49=Y$7,男入力!$I49=Y$7,男入力!$K49=Y$7),"●","")</f>
        <v/>
      </c>
      <c r="Z44" s="274"/>
      <c r="AA44" s="273" t="str">
        <f>IF(OR(男入力!$G49=AA$7,男入力!$I49=AA$7,男入力!$K49=AA$7),"●","")</f>
        <v/>
      </c>
      <c r="AB44" s="273" t="str">
        <f>IF(男入力!M49="○","○","")</f>
        <v/>
      </c>
      <c r="AC44" s="294" t="str">
        <f>IF(男入力!O49="○","○","")</f>
        <v/>
      </c>
      <c r="AD44" s="194" t="str">
        <f t="shared" si="0"/>
        <v/>
      </c>
    </row>
    <row r="45" spans="2:30" ht="24.75" customHeight="1" x14ac:dyDescent="0.15">
      <c r="B45" s="273">
        <v>38</v>
      </c>
      <c r="C45" s="273" t="str">
        <f>IF(男入力!B50="","",男入力!B50)</f>
        <v/>
      </c>
      <c r="D45" s="273" t="str">
        <f>IF(男入力!C50="","",男入力!C50)</f>
        <v/>
      </c>
      <c r="E45" s="273" t="str">
        <f>IF(男入力!F50="","",男入力!F50)</f>
        <v/>
      </c>
      <c r="F45" s="273" t="str">
        <f>IF(OR(男入力!$G50=F$7,男入力!$I50=F$7,男入力!$K50=F$7),"●","")</f>
        <v/>
      </c>
      <c r="G45" s="273" t="str">
        <f>IF(OR(男入力!$G50=G$7,男入力!$I50=G$7,男入力!$K50=G$7),"●","")</f>
        <v/>
      </c>
      <c r="H45" s="273" t="str">
        <f>IF(OR(男入力!$G50=H$7,男入力!$I50=H$7,男入力!$K50=H$7),"●","")</f>
        <v/>
      </c>
      <c r="I45" s="273" t="str">
        <f>IF(OR(男入力!$G50=I$7,男入力!$I50=I$7,男入力!$K50=I$7),"●","")</f>
        <v/>
      </c>
      <c r="J45" s="273" t="str">
        <f>IF(OR(男入力!$G50=J$7,男入力!$I50=J$7,男入力!$K50=J$7),"●","")</f>
        <v/>
      </c>
      <c r="K45" s="274"/>
      <c r="L45" s="273" t="str">
        <f>IF(OR(男入力!$G50=L$7,男入力!$I50=L$7,男入力!$K50=L$7),"●","")</f>
        <v/>
      </c>
      <c r="M45" s="274"/>
      <c r="N45" s="273" t="str">
        <f>IF(OR(男入力!$G50=N$7,男入力!$I50=N$7,男入力!$K50=N$7),"●","")</f>
        <v/>
      </c>
      <c r="O45" s="273" t="str">
        <f>IF(OR(男入力!$G50=O$7,男入力!$I50=O$7,男入力!$K50=O$7),"●","")</f>
        <v/>
      </c>
      <c r="P45" s="273" t="str">
        <f>IF(OR(男入力!$G50=P$7,男入力!$I50=P$7,男入力!$K50=P$7),"●","")</f>
        <v/>
      </c>
      <c r="Q45" s="273" t="str">
        <f>IF(OR(男入力!$G50=Q$7,男入力!$I50=Q$7,男入力!$K50=Q$7),"●","")</f>
        <v/>
      </c>
      <c r="R45" s="273" t="str">
        <f>IF(OR(男入力!$G50=R$7,男入力!$I50=R$7,男入力!$K50=R$7),"●","")</f>
        <v/>
      </c>
      <c r="S45" s="273" t="str">
        <f>IF(OR(男入力!$G50=S$7,男入力!$I50=S$7,男入力!$K50=S$7),"●","")</f>
        <v/>
      </c>
      <c r="T45" s="273" t="str">
        <f>IF(OR(男入力!$G50=T$7,男入力!$I50=T$7,男入力!$K50=T$7),"●","")</f>
        <v/>
      </c>
      <c r="U45" s="273" t="str">
        <f>IF(OR(男入力!$G50=U$7,男入力!$I50=U$7,男入力!$K50=U$7),"●","")</f>
        <v/>
      </c>
      <c r="V45" s="273" t="str">
        <f>IF(OR(男入力!$G50=V$7,男入力!$I50=V$7,男入力!$K50=V$7),"●","")</f>
        <v/>
      </c>
      <c r="W45" s="273" t="str">
        <f>IF(OR(男入力!$G50=W$7,男入力!$I50=W$7,男入力!$K50=W$7),"●","")</f>
        <v/>
      </c>
      <c r="X45" s="273" t="str">
        <f>IF(OR(男入力!$G50=X$7,男入力!$I50=X$7,男入力!$K50=X$7),"●","")</f>
        <v/>
      </c>
      <c r="Y45" s="273" t="str">
        <f>IF(OR(男入力!$G50=Y$7,男入力!$I50=Y$7,男入力!$K50=Y$7),"●","")</f>
        <v/>
      </c>
      <c r="Z45" s="274"/>
      <c r="AA45" s="273" t="str">
        <f>IF(OR(男入力!$G50=AA$7,男入力!$I50=AA$7,男入力!$K50=AA$7),"●","")</f>
        <v/>
      </c>
      <c r="AB45" s="273" t="str">
        <f>IF(男入力!M50="○","○","")</f>
        <v/>
      </c>
      <c r="AC45" s="294" t="str">
        <f>IF(男入力!O50="○","○","")</f>
        <v/>
      </c>
      <c r="AD45" s="194" t="str">
        <f t="shared" si="0"/>
        <v/>
      </c>
    </row>
    <row r="46" spans="2:30" ht="24.75" customHeight="1" x14ac:dyDescent="0.15">
      <c r="B46" s="273">
        <v>39</v>
      </c>
      <c r="C46" s="273" t="str">
        <f>IF(男入力!B51="","",男入力!B51)</f>
        <v/>
      </c>
      <c r="D46" s="273" t="str">
        <f>IF(男入力!C51="","",男入力!C51)</f>
        <v/>
      </c>
      <c r="E46" s="273" t="str">
        <f>IF(男入力!F51="","",男入力!F51)</f>
        <v/>
      </c>
      <c r="F46" s="273" t="str">
        <f>IF(OR(男入力!$G51=F$7,男入力!$I51=F$7,男入力!$K51=F$7),"●","")</f>
        <v/>
      </c>
      <c r="G46" s="273" t="str">
        <f>IF(OR(男入力!$G51=G$7,男入力!$I51=G$7,男入力!$K51=G$7),"●","")</f>
        <v/>
      </c>
      <c r="H46" s="273" t="str">
        <f>IF(OR(男入力!$G51=H$7,男入力!$I51=H$7,男入力!$K51=H$7),"●","")</f>
        <v/>
      </c>
      <c r="I46" s="273" t="str">
        <f>IF(OR(男入力!$G51=I$7,男入力!$I51=I$7,男入力!$K51=I$7),"●","")</f>
        <v/>
      </c>
      <c r="J46" s="273" t="str">
        <f>IF(OR(男入力!$G51=J$7,男入力!$I51=J$7,男入力!$K51=J$7),"●","")</f>
        <v/>
      </c>
      <c r="K46" s="274"/>
      <c r="L46" s="273" t="str">
        <f>IF(OR(男入力!$G51=L$7,男入力!$I51=L$7,男入力!$K51=L$7),"●","")</f>
        <v/>
      </c>
      <c r="M46" s="274"/>
      <c r="N46" s="273" t="str">
        <f>IF(OR(男入力!$G51=N$7,男入力!$I51=N$7,男入力!$K51=N$7),"●","")</f>
        <v/>
      </c>
      <c r="O46" s="273" t="str">
        <f>IF(OR(男入力!$G51=O$7,男入力!$I51=O$7,男入力!$K51=O$7),"●","")</f>
        <v/>
      </c>
      <c r="P46" s="273" t="str">
        <f>IF(OR(男入力!$G51=P$7,男入力!$I51=P$7,男入力!$K51=P$7),"●","")</f>
        <v/>
      </c>
      <c r="Q46" s="273" t="str">
        <f>IF(OR(男入力!$G51=Q$7,男入力!$I51=Q$7,男入力!$K51=Q$7),"●","")</f>
        <v/>
      </c>
      <c r="R46" s="273" t="str">
        <f>IF(OR(男入力!$G51=R$7,男入力!$I51=R$7,男入力!$K51=R$7),"●","")</f>
        <v/>
      </c>
      <c r="S46" s="273" t="str">
        <f>IF(OR(男入力!$G51=S$7,男入力!$I51=S$7,男入力!$K51=S$7),"●","")</f>
        <v/>
      </c>
      <c r="T46" s="273" t="str">
        <f>IF(OR(男入力!$G51=T$7,男入力!$I51=T$7,男入力!$K51=T$7),"●","")</f>
        <v/>
      </c>
      <c r="U46" s="273" t="str">
        <f>IF(OR(男入力!$G51=U$7,男入力!$I51=U$7,男入力!$K51=U$7),"●","")</f>
        <v/>
      </c>
      <c r="V46" s="273" t="str">
        <f>IF(OR(男入力!$G51=V$7,男入力!$I51=V$7,男入力!$K51=V$7),"●","")</f>
        <v/>
      </c>
      <c r="W46" s="273" t="str">
        <f>IF(OR(男入力!$G51=W$7,男入力!$I51=W$7,男入力!$K51=W$7),"●","")</f>
        <v/>
      </c>
      <c r="X46" s="273" t="str">
        <f>IF(OR(男入力!$G51=X$7,男入力!$I51=X$7,男入力!$K51=X$7),"●","")</f>
        <v/>
      </c>
      <c r="Y46" s="273" t="str">
        <f>IF(OR(男入力!$G51=Y$7,男入力!$I51=Y$7,男入力!$K51=Y$7),"●","")</f>
        <v/>
      </c>
      <c r="Z46" s="274"/>
      <c r="AA46" s="273" t="str">
        <f>IF(OR(男入力!$G51=AA$7,男入力!$I51=AA$7,男入力!$K51=AA$7),"●","")</f>
        <v/>
      </c>
      <c r="AB46" s="273" t="str">
        <f>IF(男入力!M51="○","○","")</f>
        <v/>
      </c>
      <c r="AC46" s="294" t="str">
        <f>IF(男入力!O51="○","○","")</f>
        <v/>
      </c>
      <c r="AD46" s="194" t="str">
        <f t="shared" si="0"/>
        <v/>
      </c>
    </row>
    <row r="47" spans="2:30" ht="24.75" customHeight="1" x14ac:dyDescent="0.15">
      <c r="B47" s="273">
        <v>40</v>
      </c>
      <c r="C47" s="273" t="str">
        <f>IF(男入力!B52="","",男入力!B52)</f>
        <v/>
      </c>
      <c r="D47" s="273" t="str">
        <f>IF(男入力!C52="","",男入力!C52)</f>
        <v/>
      </c>
      <c r="E47" s="273" t="str">
        <f>IF(男入力!F52="","",男入力!F52)</f>
        <v/>
      </c>
      <c r="F47" s="273" t="str">
        <f>IF(OR(男入力!$G52=F$7,男入力!$I52=F$7,男入力!$K52=F$7),"●","")</f>
        <v/>
      </c>
      <c r="G47" s="273" t="str">
        <f>IF(OR(男入力!$G52=G$7,男入力!$I52=G$7,男入力!$K52=G$7),"●","")</f>
        <v/>
      </c>
      <c r="H47" s="273" t="str">
        <f>IF(OR(男入力!$G52=H$7,男入力!$I52=H$7,男入力!$K52=H$7),"●","")</f>
        <v/>
      </c>
      <c r="I47" s="273" t="str">
        <f>IF(OR(男入力!$G52=I$7,男入力!$I52=I$7,男入力!$K52=I$7),"●","")</f>
        <v/>
      </c>
      <c r="J47" s="273" t="str">
        <f>IF(OR(男入力!$G52=J$7,男入力!$I52=J$7,男入力!$K52=J$7),"●","")</f>
        <v/>
      </c>
      <c r="K47" s="274"/>
      <c r="L47" s="273" t="str">
        <f>IF(OR(男入力!$G52=L$7,男入力!$I52=L$7,男入力!$K52=L$7),"●","")</f>
        <v/>
      </c>
      <c r="M47" s="274"/>
      <c r="N47" s="273" t="str">
        <f>IF(OR(男入力!$G52=N$7,男入力!$I52=N$7,男入力!$K52=N$7),"●","")</f>
        <v/>
      </c>
      <c r="O47" s="273" t="str">
        <f>IF(OR(男入力!$G52=O$7,男入力!$I52=O$7,男入力!$K52=O$7),"●","")</f>
        <v/>
      </c>
      <c r="P47" s="273" t="str">
        <f>IF(OR(男入力!$G52=P$7,男入力!$I52=P$7,男入力!$K52=P$7),"●","")</f>
        <v/>
      </c>
      <c r="Q47" s="273" t="str">
        <f>IF(OR(男入力!$G52=Q$7,男入力!$I52=Q$7,男入力!$K52=Q$7),"●","")</f>
        <v/>
      </c>
      <c r="R47" s="273" t="str">
        <f>IF(OR(男入力!$G52=R$7,男入力!$I52=R$7,男入力!$K52=R$7),"●","")</f>
        <v/>
      </c>
      <c r="S47" s="273" t="str">
        <f>IF(OR(男入力!$G52=S$7,男入力!$I52=S$7,男入力!$K52=S$7),"●","")</f>
        <v/>
      </c>
      <c r="T47" s="273" t="str">
        <f>IF(OR(男入力!$G52=T$7,男入力!$I52=T$7,男入力!$K52=T$7),"●","")</f>
        <v/>
      </c>
      <c r="U47" s="273" t="str">
        <f>IF(OR(男入力!$G52=U$7,男入力!$I52=U$7,男入力!$K52=U$7),"●","")</f>
        <v/>
      </c>
      <c r="V47" s="273" t="str">
        <f>IF(OR(男入力!$G52=V$7,男入力!$I52=V$7,男入力!$K52=V$7),"●","")</f>
        <v/>
      </c>
      <c r="W47" s="273" t="str">
        <f>IF(OR(男入力!$G52=W$7,男入力!$I52=W$7,男入力!$K52=W$7),"●","")</f>
        <v/>
      </c>
      <c r="X47" s="273" t="str">
        <f>IF(OR(男入力!$G52=X$7,男入力!$I52=X$7,男入力!$K52=X$7),"●","")</f>
        <v/>
      </c>
      <c r="Y47" s="273" t="str">
        <f>IF(OR(男入力!$G52=Y$7,男入力!$I52=Y$7,男入力!$K52=Y$7),"●","")</f>
        <v/>
      </c>
      <c r="Z47" s="274"/>
      <c r="AA47" s="273" t="str">
        <f>IF(OR(男入力!$G52=AA$7,男入力!$I52=AA$7,男入力!$K52=AA$7),"●","")</f>
        <v/>
      </c>
      <c r="AB47" s="273" t="str">
        <f>IF(男入力!M52="○","○","")</f>
        <v/>
      </c>
      <c r="AC47" s="294" t="str">
        <f>IF(男入力!O52="○","○","")</f>
        <v/>
      </c>
      <c r="AD47" s="194" t="str">
        <f t="shared" si="0"/>
        <v/>
      </c>
    </row>
    <row r="48" spans="2:30" ht="9" customHeight="1" x14ac:dyDescent="0.15">
      <c r="B48" s="275"/>
      <c r="C48" s="275"/>
      <c r="D48" s="275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5"/>
      <c r="T48" s="275"/>
      <c r="U48" s="275"/>
      <c r="V48" s="275"/>
      <c r="W48" s="275"/>
      <c r="X48" s="275"/>
      <c r="Y48" s="275"/>
      <c r="Z48" s="275"/>
      <c r="AA48" s="275"/>
      <c r="AB48" s="275"/>
      <c r="AC48" s="275"/>
    </row>
    <row r="49" spans="2:30" x14ac:dyDescent="0.15">
      <c r="B49" s="276" t="s">
        <v>131</v>
      </c>
      <c r="C49" s="276"/>
      <c r="D49" s="276"/>
      <c r="E49" s="276"/>
      <c r="F49" s="276"/>
      <c r="G49" s="276"/>
      <c r="H49" s="276"/>
      <c r="I49" s="276"/>
      <c r="J49" s="276"/>
      <c r="K49" s="276"/>
      <c r="L49" s="276"/>
      <c r="M49" s="276"/>
      <c r="N49" s="276"/>
      <c r="O49" s="276"/>
      <c r="P49" s="276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A49" s="276"/>
      <c r="AB49" s="276"/>
      <c r="AC49" s="276"/>
    </row>
    <row r="50" spans="2:30" x14ac:dyDescent="0.15">
      <c r="B50" s="275"/>
      <c r="C50" s="276"/>
      <c r="D50" s="276"/>
      <c r="E50" s="276"/>
      <c r="F50" s="276"/>
      <c r="G50" s="276"/>
      <c r="H50" s="276"/>
      <c r="I50" s="276"/>
      <c r="J50" s="276"/>
      <c r="K50" s="276"/>
      <c r="L50" s="276"/>
      <c r="M50" s="276"/>
      <c r="N50" s="276"/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</row>
    <row r="51" spans="2:30" x14ac:dyDescent="0.15">
      <c r="B51" s="275"/>
      <c r="C51" s="275"/>
      <c r="D51" s="275"/>
      <c r="E51" s="275"/>
      <c r="F51" s="278">
        <f>COUNTIF(F8:F47,"●")</f>
        <v>0</v>
      </c>
      <c r="G51" s="278">
        <f>COUNTIF(G8:G47,"●")</f>
        <v>0</v>
      </c>
      <c r="H51" s="278">
        <f>COUNTIF(H8:H47,"●")</f>
        <v>0</v>
      </c>
      <c r="I51" s="278">
        <f>COUNTIF(I8:I47,"●")</f>
        <v>0</v>
      </c>
      <c r="J51" s="278">
        <f>COUNTIF(J8:J47,"●")</f>
        <v>0</v>
      </c>
      <c r="K51" s="279"/>
      <c r="L51" s="278">
        <f>COUNTIF(L8:L47,"●")</f>
        <v>0</v>
      </c>
      <c r="M51" s="279"/>
      <c r="N51" s="278">
        <f t="shared" ref="N51:Y51" si="1">COUNTIF(N8:N47,"●")</f>
        <v>0</v>
      </c>
      <c r="O51" s="278">
        <f t="shared" si="1"/>
        <v>0</v>
      </c>
      <c r="P51" s="278">
        <f t="shared" si="1"/>
        <v>0</v>
      </c>
      <c r="Q51" s="278">
        <f t="shared" si="1"/>
        <v>0</v>
      </c>
      <c r="R51" s="278">
        <f t="shared" si="1"/>
        <v>0</v>
      </c>
      <c r="S51" s="278">
        <f t="shared" si="1"/>
        <v>0</v>
      </c>
      <c r="T51" s="278">
        <f t="shared" si="1"/>
        <v>0</v>
      </c>
      <c r="U51" s="278">
        <f t="shared" si="1"/>
        <v>0</v>
      </c>
      <c r="V51" s="278">
        <f t="shared" si="1"/>
        <v>0</v>
      </c>
      <c r="W51" s="278">
        <f t="shared" si="1"/>
        <v>0</v>
      </c>
      <c r="X51" s="278">
        <f t="shared" si="1"/>
        <v>0</v>
      </c>
      <c r="Y51" s="278">
        <f t="shared" si="1"/>
        <v>0</v>
      </c>
      <c r="Z51" s="279"/>
      <c r="AA51" s="278">
        <f>COUNTIF(AA8:AA47,"●")</f>
        <v>0</v>
      </c>
      <c r="AB51" s="277">
        <f>COUNTIF(AB8:AB37,"○")</f>
        <v>0</v>
      </c>
      <c r="AC51" s="281">
        <f>COUNTIF(AC8:AC37,"○")</f>
        <v>0</v>
      </c>
    </row>
    <row r="52" spans="2:30" x14ac:dyDescent="0.15">
      <c r="B52" s="275"/>
      <c r="C52" s="282"/>
      <c r="D52" s="282"/>
      <c r="E52" s="282"/>
      <c r="F52" s="351" t="s">
        <v>122</v>
      </c>
      <c r="G52" s="352"/>
      <c r="H52" s="352"/>
      <c r="I52" s="352"/>
      <c r="J52" s="352"/>
      <c r="K52" s="352"/>
      <c r="L52" s="352"/>
      <c r="M52" s="352"/>
      <c r="N52" s="352"/>
      <c r="O52" s="352"/>
      <c r="P52" s="352"/>
      <c r="Q52" s="352"/>
      <c r="R52" s="352"/>
      <c r="S52" s="352"/>
      <c r="T52" s="352"/>
      <c r="U52" s="352"/>
      <c r="V52" s="352"/>
      <c r="W52" s="352"/>
      <c r="X52" s="352"/>
      <c r="Y52" s="352"/>
      <c r="Z52" s="352"/>
      <c r="AA52" s="353"/>
      <c r="AB52" s="347" t="s">
        <v>132</v>
      </c>
      <c r="AC52" s="348"/>
      <c r="AD52" s="193"/>
    </row>
    <row r="53" spans="2:30" x14ac:dyDescent="0.15">
      <c r="B53" s="275"/>
      <c r="C53" s="282"/>
      <c r="D53" s="282"/>
      <c r="E53" s="282"/>
      <c r="F53" s="354"/>
      <c r="G53" s="355"/>
      <c r="H53" s="355"/>
      <c r="I53" s="355"/>
      <c r="J53" s="355"/>
      <c r="K53" s="355"/>
      <c r="L53" s="355"/>
      <c r="M53" s="355"/>
      <c r="N53" s="355"/>
      <c r="O53" s="355"/>
      <c r="P53" s="355"/>
      <c r="Q53" s="355"/>
      <c r="R53" s="355"/>
      <c r="S53" s="355"/>
      <c r="T53" s="355"/>
      <c r="U53" s="355"/>
      <c r="V53" s="355"/>
      <c r="W53" s="355"/>
      <c r="X53" s="355"/>
      <c r="Y53" s="355"/>
      <c r="Z53" s="355"/>
      <c r="AA53" s="356"/>
      <c r="AB53" s="349"/>
      <c r="AC53" s="350"/>
      <c r="AD53" s="193"/>
    </row>
    <row r="54" spans="2:30" x14ac:dyDescent="0.15">
      <c r="B54" s="275"/>
      <c r="C54" s="275"/>
      <c r="D54" s="275"/>
      <c r="E54" s="275"/>
      <c r="F54" s="273">
        <v>1</v>
      </c>
      <c r="G54" s="273">
        <v>2</v>
      </c>
      <c r="H54" s="273">
        <v>3</v>
      </c>
      <c r="I54" s="273">
        <v>4</v>
      </c>
      <c r="J54" s="273">
        <v>5</v>
      </c>
      <c r="K54" s="274"/>
      <c r="L54" s="273">
        <v>6</v>
      </c>
      <c r="M54" s="274"/>
      <c r="N54" s="273">
        <v>7</v>
      </c>
      <c r="O54" s="273">
        <v>8</v>
      </c>
      <c r="P54" s="273">
        <v>9</v>
      </c>
      <c r="Q54" s="273">
        <v>10</v>
      </c>
      <c r="R54" s="273">
        <v>11</v>
      </c>
      <c r="S54" s="273">
        <v>12</v>
      </c>
      <c r="T54" s="273">
        <v>13</v>
      </c>
      <c r="U54" s="273">
        <v>14</v>
      </c>
      <c r="V54" s="273">
        <v>15</v>
      </c>
      <c r="W54" s="273">
        <v>16</v>
      </c>
      <c r="X54" s="273">
        <v>17</v>
      </c>
      <c r="Y54" s="273">
        <v>18</v>
      </c>
      <c r="Z54" s="274"/>
      <c r="AA54" s="273">
        <v>19</v>
      </c>
      <c r="AB54" s="273">
        <v>20</v>
      </c>
      <c r="AC54" s="273">
        <v>21</v>
      </c>
    </row>
    <row r="55" spans="2:30" ht="90.75" x14ac:dyDescent="0.15">
      <c r="B55" s="275"/>
      <c r="C55" s="275"/>
      <c r="D55" s="275"/>
      <c r="E55" s="275"/>
      <c r="F55" s="272" t="s">
        <v>62</v>
      </c>
      <c r="G55" s="272" t="s">
        <v>22</v>
      </c>
      <c r="H55" s="272" t="s">
        <v>63</v>
      </c>
      <c r="I55" s="272" t="s">
        <v>64</v>
      </c>
      <c r="J55" s="272" t="s">
        <v>65</v>
      </c>
      <c r="K55" s="135"/>
      <c r="L55" s="272" t="s">
        <v>67</v>
      </c>
      <c r="M55" s="135"/>
      <c r="N55" s="272" t="s">
        <v>69</v>
      </c>
      <c r="O55" s="272" t="s">
        <v>24</v>
      </c>
      <c r="P55" s="272" t="s">
        <v>70</v>
      </c>
      <c r="Q55" s="272" t="s">
        <v>71</v>
      </c>
      <c r="R55" s="272" t="s">
        <v>74</v>
      </c>
      <c r="S55" s="272" t="s">
        <v>75</v>
      </c>
      <c r="T55" s="272" t="s">
        <v>76</v>
      </c>
      <c r="U55" s="272" t="s">
        <v>77</v>
      </c>
      <c r="V55" s="272" t="s">
        <v>78</v>
      </c>
      <c r="W55" s="272" t="s">
        <v>79</v>
      </c>
      <c r="X55" s="272" t="s">
        <v>26</v>
      </c>
      <c r="Y55" s="272" t="s">
        <v>80</v>
      </c>
      <c r="Z55" s="135"/>
      <c r="AA55" s="272" t="s">
        <v>82</v>
      </c>
      <c r="AB55" s="272" t="s">
        <v>72</v>
      </c>
      <c r="AC55" s="272" t="s">
        <v>73</v>
      </c>
    </row>
  </sheetData>
  <sheetProtection sheet="1" objects="1" scenarios="1" selectLockedCells="1"/>
  <mergeCells count="16">
    <mergeCell ref="AB52:AC53"/>
    <mergeCell ref="F52:AA53"/>
    <mergeCell ref="B6:B7"/>
    <mergeCell ref="C6:C7"/>
    <mergeCell ref="B1:AC1"/>
    <mergeCell ref="B2:AC2"/>
    <mergeCell ref="E3:V3"/>
    <mergeCell ref="Z3:AC3"/>
    <mergeCell ref="B5:C5"/>
    <mergeCell ref="D5:H5"/>
    <mergeCell ref="I5:L5"/>
    <mergeCell ref="M5:R5"/>
    <mergeCell ref="T5:W5"/>
    <mergeCell ref="X5:AC5"/>
    <mergeCell ref="D6:D7"/>
    <mergeCell ref="E6:E7"/>
  </mergeCells>
  <phoneticPr fontId="51"/>
  <conditionalFormatting sqref="D5">
    <cfRule type="expression" dxfId="12" priority="13" stopIfTrue="1">
      <formula>NOT(ISERROR(SEARCH("0",D5)))</formula>
    </cfRule>
  </conditionalFormatting>
  <conditionalFormatting sqref="M5:R5 X5:AC5">
    <cfRule type="cellIs" dxfId="11" priority="14" stopIfTrue="1" operator="equal">
      <formula>0</formula>
    </cfRule>
  </conditionalFormatting>
  <conditionalFormatting sqref="F51:AA51">
    <cfRule type="cellIs" dxfId="10" priority="3" stopIfTrue="1" operator="greaterThan">
      <formula>3</formula>
    </cfRule>
  </conditionalFormatting>
  <conditionalFormatting sqref="AB51:AC51">
    <cfRule type="cellIs" priority="1" stopIfTrue="1" operator="equal">
      <formula>0</formula>
    </cfRule>
    <cfRule type="cellIs" dxfId="9" priority="2" stopIfTrue="1" operator="notBetween">
      <formula>4</formula>
      <formula>6</formula>
    </cfRule>
  </conditionalFormatting>
  <printOptions horizontalCentered="1"/>
  <pageMargins left="0.59055118110236227" right="0.59055118110236227" top="0.39370078740157483" bottom="0.19685039370078741" header="0.39370078740157483" footer="0.39370078740157483"/>
  <pageSetup paperSize="9" scale="6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B1:AD55"/>
  <sheetViews>
    <sheetView zoomScaleNormal="100" zoomScaleSheetLayoutView="90" workbookViewId="0"/>
  </sheetViews>
  <sheetFormatPr defaultColWidth="8.875" defaultRowHeight="12.75" x14ac:dyDescent="0.15"/>
  <cols>
    <col min="1" max="1" width="2.375" style="131" customWidth="1"/>
    <col min="2" max="2" width="3.625" style="131" bestFit="1" customWidth="1"/>
    <col min="3" max="3" width="7.625" style="131" customWidth="1"/>
    <col min="4" max="4" width="17.625" style="131" customWidth="1"/>
    <col min="5" max="5" width="4.75" style="131" customWidth="1"/>
    <col min="6" max="14" width="3.625" style="131" customWidth="1"/>
    <col min="15" max="29" width="3.625" style="131" bestFit="1" customWidth="1"/>
    <col min="30" max="30" width="3.75" style="199" customWidth="1"/>
    <col min="31" max="16384" width="8.875" style="131"/>
  </cols>
  <sheetData>
    <row r="1" spans="2:30" x14ac:dyDescent="0.15">
      <c r="B1" s="361" t="s">
        <v>54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</row>
    <row r="2" spans="2:30" ht="18.75" x14ac:dyDescent="0.15">
      <c r="B2" s="362" t="str">
        <f>男一覧!B2:AC2</f>
        <v>第78回十勝高等学校陸上競技選手権大会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</row>
    <row r="3" spans="2:30" ht="18.75" x14ac:dyDescent="0.15">
      <c r="C3" s="132"/>
      <c r="D3" s="132"/>
      <c r="E3" s="362" t="s">
        <v>55</v>
      </c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132"/>
      <c r="X3" s="132"/>
      <c r="Y3" s="132"/>
      <c r="Z3" s="362"/>
      <c r="AA3" s="362"/>
      <c r="AB3" s="362"/>
      <c r="AC3" s="362"/>
    </row>
    <row r="4" spans="2:30" ht="12.75" customHeight="1" x14ac:dyDescent="0.15"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</row>
    <row r="5" spans="2:30" ht="27" customHeight="1" x14ac:dyDescent="0.15">
      <c r="B5" s="375" t="s">
        <v>11</v>
      </c>
      <c r="C5" s="375"/>
      <c r="D5" s="364">
        <f>申込必要事項!D3</f>
        <v>0</v>
      </c>
      <c r="E5" s="364"/>
      <c r="F5" s="364"/>
      <c r="G5" s="364"/>
      <c r="H5" s="365"/>
      <c r="I5" s="366" t="s">
        <v>56</v>
      </c>
      <c r="J5" s="366"/>
      <c r="K5" s="366"/>
      <c r="L5" s="367"/>
      <c r="M5" s="368">
        <f>申込必要事項!D6</f>
        <v>0</v>
      </c>
      <c r="N5" s="369"/>
      <c r="O5" s="369"/>
      <c r="P5" s="369"/>
      <c r="Q5" s="369"/>
      <c r="R5" s="369"/>
      <c r="S5" s="283"/>
      <c r="T5" s="363" t="s">
        <v>58</v>
      </c>
      <c r="U5" s="363"/>
      <c r="V5" s="363"/>
      <c r="W5" s="363"/>
      <c r="X5" s="368">
        <f>申込必要事項!D7</f>
        <v>0</v>
      </c>
      <c r="Y5" s="369"/>
      <c r="Z5" s="369"/>
      <c r="AA5" s="369"/>
      <c r="AB5" s="369"/>
      <c r="AC5" s="370"/>
    </row>
    <row r="6" spans="2:30" x14ac:dyDescent="0.15">
      <c r="B6" s="373"/>
      <c r="C6" s="359" t="s">
        <v>59</v>
      </c>
      <c r="D6" s="359" t="s">
        <v>60</v>
      </c>
      <c r="E6" s="371" t="s">
        <v>61</v>
      </c>
      <c r="F6" s="270">
        <v>1</v>
      </c>
      <c r="G6" s="270">
        <v>2</v>
      </c>
      <c r="H6" s="270">
        <v>3</v>
      </c>
      <c r="I6" s="270">
        <v>4</v>
      </c>
      <c r="J6" s="270">
        <v>5</v>
      </c>
      <c r="K6" s="270">
        <v>6</v>
      </c>
      <c r="L6" s="271"/>
      <c r="M6" s="270">
        <v>7</v>
      </c>
      <c r="N6" s="271"/>
      <c r="O6" s="270">
        <v>8</v>
      </c>
      <c r="P6" s="271"/>
      <c r="Q6" s="270">
        <v>9</v>
      </c>
      <c r="R6" s="270">
        <v>10</v>
      </c>
      <c r="S6" s="270">
        <v>11</v>
      </c>
      <c r="T6" s="270">
        <v>12</v>
      </c>
      <c r="U6" s="270">
        <v>13</v>
      </c>
      <c r="V6" s="270">
        <v>14</v>
      </c>
      <c r="W6" s="270">
        <v>15</v>
      </c>
      <c r="X6" s="270">
        <v>16</v>
      </c>
      <c r="Y6" s="270">
        <v>17</v>
      </c>
      <c r="Z6" s="270">
        <v>18</v>
      </c>
      <c r="AA6" s="271"/>
      <c r="AB6" s="270">
        <v>19</v>
      </c>
      <c r="AC6" s="270">
        <v>20</v>
      </c>
    </row>
    <row r="7" spans="2:30" ht="90.75" x14ac:dyDescent="0.15">
      <c r="B7" s="374"/>
      <c r="C7" s="360"/>
      <c r="D7" s="360"/>
      <c r="E7" s="372"/>
      <c r="F7" s="272" t="s">
        <v>62</v>
      </c>
      <c r="G7" s="272" t="s">
        <v>22</v>
      </c>
      <c r="H7" s="272" t="s">
        <v>63</v>
      </c>
      <c r="I7" s="272" t="s">
        <v>64</v>
      </c>
      <c r="J7" s="272" t="s">
        <v>65</v>
      </c>
      <c r="K7" s="272" t="s">
        <v>66</v>
      </c>
      <c r="L7" s="135" t="s">
        <v>67</v>
      </c>
      <c r="M7" s="272" t="s">
        <v>68</v>
      </c>
      <c r="N7" s="135" t="s">
        <v>69</v>
      </c>
      <c r="O7" s="272" t="s">
        <v>24</v>
      </c>
      <c r="P7" s="135" t="s">
        <v>70</v>
      </c>
      <c r="Q7" s="272" t="s">
        <v>71</v>
      </c>
      <c r="R7" s="272" t="s">
        <v>74</v>
      </c>
      <c r="S7" s="272" t="s">
        <v>75</v>
      </c>
      <c r="T7" s="272" t="s">
        <v>76</v>
      </c>
      <c r="U7" s="272" t="s">
        <v>77</v>
      </c>
      <c r="V7" s="272" t="s">
        <v>78</v>
      </c>
      <c r="W7" s="272" t="s">
        <v>79</v>
      </c>
      <c r="X7" s="272" t="s">
        <v>26</v>
      </c>
      <c r="Y7" s="272" t="s">
        <v>80</v>
      </c>
      <c r="Z7" s="272" t="s">
        <v>81</v>
      </c>
      <c r="AA7" s="135" t="s">
        <v>82</v>
      </c>
      <c r="AB7" s="272" t="s">
        <v>72</v>
      </c>
      <c r="AC7" s="272" t="s">
        <v>73</v>
      </c>
    </row>
    <row r="8" spans="2:30" ht="24.75" customHeight="1" x14ac:dyDescent="0.15">
      <c r="B8" s="134">
        <v>1</v>
      </c>
      <c r="C8" s="273" t="str">
        <f>IF(女入力!B13="","",女入力!B13)</f>
        <v/>
      </c>
      <c r="D8" s="273" t="str">
        <f>IF(女入力!C13="","",女入力!C13)</f>
        <v/>
      </c>
      <c r="E8" s="273" t="str">
        <f>IF(女入力!F13="","",女入力!F13)</f>
        <v/>
      </c>
      <c r="F8" s="273" t="str">
        <f>IF(OR(女入力!$G13=F$7,女入力!$I13=F$7,女入力!$K13=F$7),"●","")</f>
        <v/>
      </c>
      <c r="G8" s="273" t="str">
        <f>IF(OR(女入力!$G13=G$7,女入力!$I13=G$7,女入力!$K13=G$7),"●","")</f>
        <v/>
      </c>
      <c r="H8" s="273" t="str">
        <f>IF(OR(女入力!$G13=H$7,女入力!$I13=H$7,女入力!$K13=H$7),"●","")</f>
        <v/>
      </c>
      <c r="I8" s="273" t="str">
        <f>IF(OR(女入力!$G13=I$7,女入力!$I13=I$7,女入力!$K13=I$7),"●","")</f>
        <v/>
      </c>
      <c r="J8" s="273" t="str">
        <f>IF(OR(女入力!$G13=J$7,女入力!$I13=J$7,女入力!$K13=J$7),"●","")</f>
        <v/>
      </c>
      <c r="K8" s="273" t="str">
        <f>IF(OR(女入力!$G13=K$7,女入力!$I13=K$7,女入力!$K13=K$7),"●","")</f>
        <v/>
      </c>
      <c r="L8" s="274"/>
      <c r="M8" s="273" t="str">
        <f>IF(OR(女入力!$G13=M$7,女入力!$I13=M$7,女入力!$K13=M$7),"●","")</f>
        <v/>
      </c>
      <c r="N8" s="274"/>
      <c r="O8" s="273" t="str">
        <f>IF(OR(女入力!$G13=O$7,女入力!$I13=O$7,女入力!$K13=O$7),"●","")</f>
        <v/>
      </c>
      <c r="P8" s="274"/>
      <c r="Q8" s="273" t="str">
        <f>IF(OR(女入力!$G13=Q$7,女入力!$I13=Q$7,女入力!$K13=Q$7),"●","")</f>
        <v/>
      </c>
      <c r="R8" s="273" t="str">
        <f>IF(OR(女入力!$G13=R$7,女入力!$I13=R$7,女入力!$K13=R$7),"●","")</f>
        <v/>
      </c>
      <c r="S8" s="273" t="str">
        <f>IF(OR(女入力!$G13=S$7,女入力!$I13=S$7,女入力!$K13=S$7),"●","")</f>
        <v/>
      </c>
      <c r="T8" s="273" t="str">
        <f>IF(OR(女入力!$G13=T$7,女入力!$I13=T$7,女入力!$K13=T$7),"●","")</f>
        <v/>
      </c>
      <c r="U8" s="273" t="str">
        <f>IF(OR(女入力!$G13=U$7,女入力!$I13=U$7,女入力!$K13=U$7),"●","")</f>
        <v/>
      </c>
      <c r="V8" s="273" t="str">
        <f>IF(OR(女入力!$G13=V$7,女入力!$I13=V$7,女入力!$K13=V$7),"●","")</f>
        <v/>
      </c>
      <c r="W8" s="273" t="str">
        <f>IF(OR(女入力!$G13=W$7,女入力!$I13=W$7,女入力!$K13=W$7),"●","")</f>
        <v/>
      </c>
      <c r="X8" s="273" t="str">
        <f>IF(OR(女入力!$G13=X$7,女入力!$I13=X$7,女入力!$K13=X$7),"●","")</f>
        <v/>
      </c>
      <c r="Y8" s="273" t="str">
        <f>IF(OR(女入力!$G13=Y$7,女入力!$I13=Y$7,女入力!$K13=Y$7),"●","")</f>
        <v/>
      </c>
      <c r="Z8" s="273" t="str">
        <f>IF(OR(女入力!$G13=Z$7,女入力!$I13=Z$7,女入力!$K13=Z$7),"●","")</f>
        <v/>
      </c>
      <c r="AA8" s="274"/>
      <c r="AB8" s="273" t="str">
        <f>IF(女入力!M13="○","○","")</f>
        <v/>
      </c>
      <c r="AC8" s="273" t="str">
        <f>IF(女入力!O13="○","○","")</f>
        <v/>
      </c>
      <c r="AD8" s="194" t="str">
        <f>IF(D8="","",COUNTIF(F8:AA8,"●"))</f>
        <v/>
      </c>
    </row>
    <row r="9" spans="2:30" ht="24.75" customHeight="1" x14ac:dyDescent="0.15">
      <c r="B9" s="134">
        <v>2</v>
      </c>
      <c r="C9" s="273" t="str">
        <f>IF(女入力!B14="","",女入力!B14)</f>
        <v/>
      </c>
      <c r="D9" s="273" t="str">
        <f>IF(女入力!C14="","",女入力!C14)</f>
        <v/>
      </c>
      <c r="E9" s="273" t="str">
        <f>IF(女入力!F14="","",女入力!F14)</f>
        <v/>
      </c>
      <c r="F9" s="273" t="str">
        <f>IF(OR(女入力!$G14=F$7,女入力!$I14=F$7,女入力!$K14=F$7),"●","")</f>
        <v/>
      </c>
      <c r="G9" s="273" t="str">
        <f>IF(OR(女入力!$G14=G$7,女入力!$I14=G$7,女入力!$K14=G$7),"●","")</f>
        <v/>
      </c>
      <c r="H9" s="273" t="str">
        <f>IF(OR(女入力!$G14=H$7,女入力!$I14=H$7,女入力!$K14=H$7),"●","")</f>
        <v/>
      </c>
      <c r="I9" s="273" t="str">
        <f>IF(OR(女入力!$G14=I$7,女入力!$I14=I$7,女入力!$K14=I$7),"●","")</f>
        <v/>
      </c>
      <c r="J9" s="273" t="str">
        <f>IF(OR(女入力!$G14=J$7,女入力!$I14=J$7,女入力!$K14=J$7),"●","")</f>
        <v/>
      </c>
      <c r="K9" s="273" t="str">
        <f>IF(OR(女入力!$G14=K$7,女入力!$I14=K$7,女入力!$K14=K$7),"●","")</f>
        <v/>
      </c>
      <c r="L9" s="274"/>
      <c r="M9" s="273" t="str">
        <f>IF(OR(女入力!$G14=M$7,女入力!$I14=M$7,女入力!$K14=M$7),"●","")</f>
        <v/>
      </c>
      <c r="N9" s="274"/>
      <c r="O9" s="273" t="str">
        <f>IF(OR(女入力!$G14=O$7,女入力!$I14=O$7,女入力!$K14=O$7),"●","")</f>
        <v/>
      </c>
      <c r="P9" s="274"/>
      <c r="Q9" s="273" t="str">
        <f>IF(OR(女入力!$G14=Q$7,女入力!$I14=Q$7,女入力!$K14=Q$7),"●","")</f>
        <v/>
      </c>
      <c r="R9" s="273" t="str">
        <f>IF(OR(女入力!$G14=R$7,女入力!$I14=R$7,女入力!$K14=R$7),"●","")</f>
        <v/>
      </c>
      <c r="S9" s="273" t="str">
        <f>IF(OR(女入力!$G14=S$7,女入力!$I14=S$7,女入力!$K14=S$7),"●","")</f>
        <v/>
      </c>
      <c r="T9" s="273" t="str">
        <f>IF(OR(女入力!$G14=T$7,女入力!$I14=T$7,女入力!$K14=T$7),"●","")</f>
        <v/>
      </c>
      <c r="U9" s="273" t="str">
        <f>IF(OR(女入力!$G14=U$7,女入力!$I14=U$7,女入力!$K14=U$7),"●","")</f>
        <v/>
      </c>
      <c r="V9" s="273" t="str">
        <f>IF(OR(女入力!$G14=V$7,女入力!$I14=V$7,女入力!$K14=V$7),"●","")</f>
        <v/>
      </c>
      <c r="W9" s="273" t="str">
        <f>IF(OR(女入力!$G14=W$7,女入力!$I14=W$7,女入力!$K14=W$7),"●","")</f>
        <v/>
      </c>
      <c r="X9" s="273" t="str">
        <f>IF(OR(女入力!$G14=X$7,女入力!$I14=X$7,女入力!$K14=X$7),"●","")</f>
        <v/>
      </c>
      <c r="Y9" s="273" t="str">
        <f>IF(OR(女入力!$G14=Y$7,女入力!$I14=Y$7,女入力!$K14=Y$7),"●","")</f>
        <v/>
      </c>
      <c r="Z9" s="273" t="str">
        <f>IF(OR(女入力!$G14=Z$7,女入力!$I14=Z$7,女入力!$K14=Z$7),"●","")</f>
        <v/>
      </c>
      <c r="AA9" s="274"/>
      <c r="AB9" s="273" t="str">
        <f>IF(女入力!M14="○","○","")</f>
        <v/>
      </c>
      <c r="AC9" s="294" t="str">
        <f>IF(女入力!O14="○","○","")</f>
        <v/>
      </c>
      <c r="AD9" s="194" t="str">
        <f t="shared" ref="AD9:AD47" si="0">IF(D9="","",COUNTIF(F9:AA9,"●"))</f>
        <v/>
      </c>
    </row>
    <row r="10" spans="2:30" ht="24.75" customHeight="1" x14ac:dyDescent="0.15">
      <c r="B10" s="134">
        <v>3</v>
      </c>
      <c r="C10" s="273" t="str">
        <f>IF(女入力!B15="","",女入力!B15)</f>
        <v/>
      </c>
      <c r="D10" s="273" t="str">
        <f>IF(女入力!C15="","",女入力!C15)</f>
        <v/>
      </c>
      <c r="E10" s="273" t="str">
        <f>IF(女入力!F15="","",女入力!F15)</f>
        <v/>
      </c>
      <c r="F10" s="273" t="str">
        <f>IF(OR(女入力!$G15=F$7,女入力!$I15=F$7,女入力!$K15=F$7),"●","")</f>
        <v/>
      </c>
      <c r="G10" s="273" t="str">
        <f>IF(OR(女入力!$G15=G$7,女入力!$I15=G$7,女入力!$K15=G$7),"●","")</f>
        <v/>
      </c>
      <c r="H10" s="273" t="str">
        <f>IF(OR(女入力!$G15=H$7,女入力!$I15=H$7,女入力!$K15=H$7),"●","")</f>
        <v/>
      </c>
      <c r="I10" s="273" t="str">
        <f>IF(OR(女入力!$G15=I$7,女入力!$I15=I$7,女入力!$K15=I$7),"●","")</f>
        <v/>
      </c>
      <c r="J10" s="273" t="str">
        <f>IF(OR(女入力!$G15=J$7,女入力!$I15=J$7,女入力!$K15=J$7),"●","")</f>
        <v/>
      </c>
      <c r="K10" s="273" t="str">
        <f>IF(OR(女入力!$G15=K$7,女入力!$I15=K$7,女入力!$K15=K$7),"●","")</f>
        <v/>
      </c>
      <c r="L10" s="274"/>
      <c r="M10" s="273" t="str">
        <f>IF(OR(女入力!$G15=M$7,女入力!$I15=M$7,女入力!$K15=M$7),"●","")</f>
        <v/>
      </c>
      <c r="N10" s="274"/>
      <c r="O10" s="273" t="str">
        <f>IF(OR(女入力!$G15=O$7,女入力!$I15=O$7,女入力!$K15=O$7),"●","")</f>
        <v/>
      </c>
      <c r="P10" s="274"/>
      <c r="Q10" s="273" t="str">
        <f>IF(OR(女入力!$G15=Q$7,女入力!$I15=Q$7,女入力!$K15=Q$7),"●","")</f>
        <v/>
      </c>
      <c r="R10" s="273" t="str">
        <f>IF(OR(女入力!$G15=R$7,女入力!$I15=R$7,女入力!$K15=R$7),"●","")</f>
        <v/>
      </c>
      <c r="S10" s="273" t="str">
        <f>IF(OR(女入力!$G15=S$7,女入力!$I15=S$7,女入力!$K15=S$7),"●","")</f>
        <v/>
      </c>
      <c r="T10" s="273" t="str">
        <f>IF(OR(女入力!$G15=T$7,女入力!$I15=T$7,女入力!$K15=T$7),"●","")</f>
        <v/>
      </c>
      <c r="U10" s="273" t="str">
        <f>IF(OR(女入力!$G15=U$7,女入力!$I15=U$7,女入力!$K15=U$7),"●","")</f>
        <v/>
      </c>
      <c r="V10" s="273" t="str">
        <f>IF(OR(女入力!$G15=V$7,女入力!$I15=V$7,女入力!$K15=V$7),"●","")</f>
        <v/>
      </c>
      <c r="W10" s="273" t="str">
        <f>IF(OR(女入力!$G15=W$7,女入力!$I15=W$7,女入力!$K15=W$7),"●","")</f>
        <v/>
      </c>
      <c r="X10" s="273" t="str">
        <f>IF(OR(女入力!$G15=X$7,女入力!$I15=X$7,女入力!$K15=X$7),"●","")</f>
        <v/>
      </c>
      <c r="Y10" s="273" t="str">
        <f>IF(OR(女入力!$G15=Y$7,女入力!$I15=Y$7,女入力!$K15=Y$7),"●","")</f>
        <v/>
      </c>
      <c r="Z10" s="273" t="str">
        <f>IF(OR(女入力!$G15=Z$7,女入力!$I15=Z$7,女入力!$K15=Z$7),"●","")</f>
        <v/>
      </c>
      <c r="AA10" s="274"/>
      <c r="AB10" s="273" t="str">
        <f>IF(女入力!M15="○","○","")</f>
        <v/>
      </c>
      <c r="AC10" s="294" t="str">
        <f>IF(女入力!O15="○","○","")</f>
        <v/>
      </c>
      <c r="AD10" s="194" t="str">
        <f t="shared" si="0"/>
        <v/>
      </c>
    </row>
    <row r="11" spans="2:30" ht="24.75" customHeight="1" x14ac:dyDescent="0.15">
      <c r="B11" s="134">
        <v>4</v>
      </c>
      <c r="C11" s="273" t="str">
        <f>IF(女入力!B16="","",女入力!B16)</f>
        <v/>
      </c>
      <c r="D11" s="273" t="str">
        <f>IF(女入力!C16="","",女入力!C16)</f>
        <v/>
      </c>
      <c r="E11" s="273" t="str">
        <f>IF(女入力!F16="","",女入力!F16)</f>
        <v/>
      </c>
      <c r="F11" s="273" t="str">
        <f>IF(OR(女入力!$G16=F$7,女入力!$I16=F$7,女入力!$K16=F$7),"●","")</f>
        <v/>
      </c>
      <c r="G11" s="273" t="str">
        <f>IF(OR(女入力!$G16=G$7,女入力!$I16=G$7,女入力!$K16=G$7),"●","")</f>
        <v/>
      </c>
      <c r="H11" s="273" t="str">
        <f>IF(OR(女入力!$G16=H$7,女入力!$I16=H$7,女入力!$K16=H$7),"●","")</f>
        <v/>
      </c>
      <c r="I11" s="273" t="str">
        <f>IF(OR(女入力!$G16=I$7,女入力!$I16=I$7,女入力!$K16=I$7),"●","")</f>
        <v/>
      </c>
      <c r="J11" s="273" t="str">
        <f>IF(OR(女入力!$G16=J$7,女入力!$I16=J$7,女入力!$K16=J$7),"●","")</f>
        <v/>
      </c>
      <c r="K11" s="273" t="str">
        <f>IF(OR(女入力!$G16=K$7,女入力!$I16=K$7,女入力!$K16=K$7),"●","")</f>
        <v/>
      </c>
      <c r="L11" s="274"/>
      <c r="M11" s="273" t="str">
        <f>IF(OR(女入力!$G16=M$7,女入力!$I16=M$7,女入力!$K16=M$7),"●","")</f>
        <v/>
      </c>
      <c r="N11" s="274"/>
      <c r="O11" s="273" t="str">
        <f>IF(OR(女入力!$G16=O$7,女入力!$I16=O$7,女入力!$K16=O$7),"●","")</f>
        <v/>
      </c>
      <c r="P11" s="274"/>
      <c r="Q11" s="273" t="str">
        <f>IF(OR(女入力!$G16=Q$7,女入力!$I16=Q$7,女入力!$K16=Q$7),"●","")</f>
        <v/>
      </c>
      <c r="R11" s="273" t="str">
        <f>IF(OR(女入力!$G16=R$7,女入力!$I16=R$7,女入力!$K16=R$7),"●","")</f>
        <v/>
      </c>
      <c r="S11" s="273" t="str">
        <f>IF(OR(女入力!$G16=S$7,女入力!$I16=S$7,女入力!$K16=S$7),"●","")</f>
        <v/>
      </c>
      <c r="T11" s="273" t="str">
        <f>IF(OR(女入力!$G16=T$7,女入力!$I16=T$7,女入力!$K16=T$7),"●","")</f>
        <v/>
      </c>
      <c r="U11" s="273" t="str">
        <f>IF(OR(女入力!$G16=U$7,女入力!$I16=U$7,女入力!$K16=U$7),"●","")</f>
        <v/>
      </c>
      <c r="V11" s="273" t="str">
        <f>IF(OR(女入力!$G16=V$7,女入力!$I16=V$7,女入力!$K16=V$7),"●","")</f>
        <v/>
      </c>
      <c r="W11" s="273" t="str">
        <f>IF(OR(女入力!$G16=W$7,女入力!$I16=W$7,女入力!$K16=W$7),"●","")</f>
        <v/>
      </c>
      <c r="X11" s="273" t="str">
        <f>IF(OR(女入力!$G16=X$7,女入力!$I16=X$7,女入力!$K16=X$7),"●","")</f>
        <v/>
      </c>
      <c r="Y11" s="273" t="str">
        <f>IF(OR(女入力!$G16=Y$7,女入力!$I16=Y$7,女入力!$K16=Y$7),"●","")</f>
        <v/>
      </c>
      <c r="Z11" s="273" t="str">
        <f>IF(OR(女入力!$G16=Z$7,女入力!$I16=Z$7,女入力!$K16=Z$7),"●","")</f>
        <v/>
      </c>
      <c r="AA11" s="274"/>
      <c r="AB11" s="273" t="str">
        <f>IF(女入力!M16="○","○","")</f>
        <v/>
      </c>
      <c r="AC11" s="294" t="str">
        <f>IF(女入力!O16="○","○","")</f>
        <v/>
      </c>
      <c r="AD11" s="194" t="str">
        <f t="shared" si="0"/>
        <v/>
      </c>
    </row>
    <row r="12" spans="2:30" ht="24.75" customHeight="1" x14ac:dyDescent="0.15">
      <c r="B12" s="134">
        <v>5</v>
      </c>
      <c r="C12" s="273" t="str">
        <f>IF(女入力!B17="","",女入力!B17)</f>
        <v/>
      </c>
      <c r="D12" s="273" t="str">
        <f>IF(女入力!C17="","",女入力!C17)</f>
        <v/>
      </c>
      <c r="E12" s="273" t="str">
        <f>IF(女入力!F17="","",女入力!F17)</f>
        <v/>
      </c>
      <c r="F12" s="273" t="str">
        <f>IF(OR(女入力!$G17=F$7,女入力!$I17=F$7,女入力!$K17=F$7),"●","")</f>
        <v/>
      </c>
      <c r="G12" s="273" t="str">
        <f>IF(OR(女入力!$G17=G$7,女入力!$I17=G$7,女入力!$K17=G$7),"●","")</f>
        <v/>
      </c>
      <c r="H12" s="273" t="str">
        <f>IF(OR(女入力!$G17=H$7,女入力!$I17=H$7,女入力!$K17=H$7),"●","")</f>
        <v/>
      </c>
      <c r="I12" s="273" t="str">
        <f>IF(OR(女入力!$G17=I$7,女入力!$I17=I$7,女入力!$K17=I$7),"●","")</f>
        <v/>
      </c>
      <c r="J12" s="273" t="str">
        <f>IF(OR(女入力!$G17=J$7,女入力!$I17=J$7,女入力!$K17=J$7),"●","")</f>
        <v/>
      </c>
      <c r="K12" s="273" t="str">
        <f>IF(OR(女入力!$G17=K$7,女入力!$I17=K$7,女入力!$K17=K$7),"●","")</f>
        <v/>
      </c>
      <c r="L12" s="274"/>
      <c r="M12" s="273" t="str">
        <f>IF(OR(女入力!$G17=M$7,女入力!$I17=M$7,女入力!$K17=M$7),"●","")</f>
        <v/>
      </c>
      <c r="N12" s="274"/>
      <c r="O12" s="273" t="str">
        <f>IF(OR(女入力!$G17=O$7,女入力!$I17=O$7,女入力!$K17=O$7),"●","")</f>
        <v/>
      </c>
      <c r="P12" s="274"/>
      <c r="Q12" s="273" t="str">
        <f>IF(OR(女入力!$G17=Q$7,女入力!$I17=Q$7,女入力!$K17=Q$7),"●","")</f>
        <v/>
      </c>
      <c r="R12" s="273" t="str">
        <f>IF(OR(女入力!$G17=R$7,女入力!$I17=R$7,女入力!$K17=R$7),"●","")</f>
        <v/>
      </c>
      <c r="S12" s="273" t="str">
        <f>IF(OR(女入力!$G17=S$7,女入力!$I17=S$7,女入力!$K17=S$7),"●","")</f>
        <v/>
      </c>
      <c r="T12" s="273" t="str">
        <f>IF(OR(女入力!$G17=T$7,女入力!$I17=T$7,女入力!$K17=T$7),"●","")</f>
        <v/>
      </c>
      <c r="U12" s="273" t="str">
        <f>IF(OR(女入力!$G17=U$7,女入力!$I17=U$7,女入力!$K17=U$7),"●","")</f>
        <v/>
      </c>
      <c r="V12" s="273" t="str">
        <f>IF(OR(女入力!$G17=V$7,女入力!$I17=V$7,女入力!$K17=V$7),"●","")</f>
        <v/>
      </c>
      <c r="W12" s="273" t="str">
        <f>IF(OR(女入力!$G17=W$7,女入力!$I17=W$7,女入力!$K17=W$7),"●","")</f>
        <v/>
      </c>
      <c r="X12" s="273" t="str">
        <f>IF(OR(女入力!$G17=X$7,女入力!$I17=X$7,女入力!$K17=X$7),"●","")</f>
        <v/>
      </c>
      <c r="Y12" s="273" t="str">
        <f>IF(OR(女入力!$G17=Y$7,女入力!$I17=Y$7,女入力!$K17=Y$7),"●","")</f>
        <v/>
      </c>
      <c r="Z12" s="273" t="str">
        <f>IF(OR(女入力!$G17=Z$7,女入力!$I17=Z$7,女入力!$K17=Z$7),"●","")</f>
        <v/>
      </c>
      <c r="AA12" s="274"/>
      <c r="AB12" s="273" t="str">
        <f>IF(女入力!M17="○","○","")</f>
        <v/>
      </c>
      <c r="AC12" s="294" t="str">
        <f>IF(女入力!O17="○","○","")</f>
        <v/>
      </c>
      <c r="AD12" s="194" t="str">
        <f t="shared" si="0"/>
        <v/>
      </c>
    </row>
    <row r="13" spans="2:30" ht="24.75" customHeight="1" x14ac:dyDescent="0.15">
      <c r="B13" s="134">
        <v>6</v>
      </c>
      <c r="C13" s="273" t="str">
        <f>IF(女入力!B18="","",女入力!B18)</f>
        <v/>
      </c>
      <c r="D13" s="273" t="str">
        <f>IF(女入力!C18="","",女入力!C18)</f>
        <v/>
      </c>
      <c r="E13" s="273" t="str">
        <f>IF(女入力!F18="","",女入力!F18)</f>
        <v/>
      </c>
      <c r="F13" s="273" t="str">
        <f>IF(OR(女入力!$G18=F$7,女入力!$I18=F$7,女入力!$K18=F$7),"●","")</f>
        <v/>
      </c>
      <c r="G13" s="273" t="str">
        <f>IF(OR(女入力!$G18=G$7,女入力!$I18=G$7,女入力!$K18=G$7),"●","")</f>
        <v/>
      </c>
      <c r="H13" s="273" t="str">
        <f>IF(OR(女入力!$G18=H$7,女入力!$I18=H$7,女入力!$K18=H$7),"●","")</f>
        <v/>
      </c>
      <c r="I13" s="273" t="str">
        <f>IF(OR(女入力!$G18=I$7,女入力!$I18=I$7,女入力!$K18=I$7),"●","")</f>
        <v/>
      </c>
      <c r="J13" s="273" t="str">
        <f>IF(OR(女入力!$G18=J$7,女入力!$I18=J$7,女入力!$K18=J$7),"●","")</f>
        <v/>
      </c>
      <c r="K13" s="273" t="str">
        <f>IF(OR(女入力!$G18=K$7,女入力!$I18=K$7,女入力!$K18=K$7),"●","")</f>
        <v/>
      </c>
      <c r="L13" s="274"/>
      <c r="M13" s="273" t="str">
        <f>IF(OR(女入力!$G18=M$7,女入力!$I18=M$7,女入力!$K18=M$7),"●","")</f>
        <v/>
      </c>
      <c r="N13" s="274"/>
      <c r="O13" s="273" t="str">
        <f>IF(OR(女入力!$G18=O$7,女入力!$I18=O$7,女入力!$K18=O$7),"●","")</f>
        <v/>
      </c>
      <c r="P13" s="274"/>
      <c r="Q13" s="273" t="str">
        <f>IF(OR(女入力!$G18=Q$7,女入力!$I18=Q$7,女入力!$K18=Q$7),"●","")</f>
        <v/>
      </c>
      <c r="R13" s="273" t="str">
        <f>IF(OR(女入力!$G18=R$7,女入力!$I18=R$7,女入力!$K18=R$7),"●","")</f>
        <v/>
      </c>
      <c r="S13" s="273" t="str">
        <f>IF(OR(女入力!$G18=S$7,女入力!$I18=S$7,女入力!$K18=S$7),"●","")</f>
        <v/>
      </c>
      <c r="T13" s="273" t="str">
        <f>IF(OR(女入力!$G18=T$7,女入力!$I18=T$7,女入力!$K18=T$7),"●","")</f>
        <v/>
      </c>
      <c r="U13" s="273" t="str">
        <f>IF(OR(女入力!$G18=U$7,女入力!$I18=U$7,女入力!$K18=U$7),"●","")</f>
        <v/>
      </c>
      <c r="V13" s="273" t="str">
        <f>IF(OR(女入力!$G18=V$7,女入力!$I18=V$7,女入力!$K18=V$7),"●","")</f>
        <v/>
      </c>
      <c r="W13" s="273" t="str">
        <f>IF(OR(女入力!$G18=W$7,女入力!$I18=W$7,女入力!$K18=W$7),"●","")</f>
        <v/>
      </c>
      <c r="X13" s="273" t="str">
        <f>IF(OR(女入力!$G18=X$7,女入力!$I18=X$7,女入力!$K18=X$7),"●","")</f>
        <v/>
      </c>
      <c r="Y13" s="273" t="str">
        <f>IF(OR(女入力!$G18=Y$7,女入力!$I18=Y$7,女入力!$K18=Y$7),"●","")</f>
        <v/>
      </c>
      <c r="Z13" s="273" t="str">
        <f>IF(OR(女入力!$G18=Z$7,女入力!$I18=Z$7,女入力!$K18=Z$7),"●","")</f>
        <v/>
      </c>
      <c r="AA13" s="274"/>
      <c r="AB13" s="273" t="str">
        <f>IF(女入力!M18="○","○","")</f>
        <v/>
      </c>
      <c r="AC13" s="294" t="str">
        <f>IF(女入力!O18="○","○","")</f>
        <v/>
      </c>
      <c r="AD13" s="194" t="str">
        <f t="shared" si="0"/>
        <v/>
      </c>
    </row>
    <row r="14" spans="2:30" ht="24.75" customHeight="1" x14ac:dyDescent="0.15">
      <c r="B14" s="134">
        <v>7</v>
      </c>
      <c r="C14" s="273" t="str">
        <f>IF(女入力!B19="","",女入力!B19)</f>
        <v/>
      </c>
      <c r="D14" s="273" t="str">
        <f>IF(女入力!C19="","",女入力!C19)</f>
        <v/>
      </c>
      <c r="E14" s="273" t="str">
        <f>IF(女入力!F19="","",女入力!F19)</f>
        <v/>
      </c>
      <c r="F14" s="273" t="str">
        <f>IF(OR(女入力!$G19=F$7,女入力!$I19=F$7,女入力!$K19=F$7),"●","")</f>
        <v/>
      </c>
      <c r="G14" s="273" t="str">
        <f>IF(OR(女入力!$G19=G$7,女入力!$I19=G$7,女入力!$K19=G$7),"●","")</f>
        <v/>
      </c>
      <c r="H14" s="273" t="str">
        <f>IF(OR(女入力!$G19=H$7,女入力!$I19=H$7,女入力!$K19=H$7),"●","")</f>
        <v/>
      </c>
      <c r="I14" s="273" t="str">
        <f>IF(OR(女入力!$G19=I$7,女入力!$I19=I$7,女入力!$K19=I$7),"●","")</f>
        <v/>
      </c>
      <c r="J14" s="273" t="str">
        <f>IF(OR(女入力!$G19=J$7,女入力!$I19=J$7,女入力!$K19=J$7),"●","")</f>
        <v/>
      </c>
      <c r="K14" s="273" t="str">
        <f>IF(OR(女入力!$G19=K$7,女入力!$I19=K$7,女入力!$K19=K$7),"●","")</f>
        <v/>
      </c>
      <c r="L14" s="274"/>
      <c r="M14" s="273" t="str">
        <f>IF(OR(女入力!$G19=M$7,女入力!$I19=M$7,女入力!$K19=M$7),"●","")</f>
        <v/>
      </c>
      <c r="N14" s="274"/>
      <c r="O14" s="273" t="str">
        <f>IF(OR(女入力!$G19=O$7,女入力!$I19=O$7,女入力!$K19=O$7),"●","")</f>
        <v/>
      </c>
      <c r="P14" s="274"/>
      <c r="Q14" s="273" t="str">
        <f>IF(OR(女入力!$G19=Q$7,女入力!$I19=Q$7,女入力!$K19=Q$7),"●","")</f>
        <v/>
      </c>
      <c r="R14" s="273" t="str">
        <f>IF(OR(女入力!$G19=R$7,女入力!$I19=R$7,女入力!$K19=R$7),"●","")</f>
        <v/>
      </c>
      <c r="S14" s="273" t="str">
        <f>IF(OR(女入力!$G19=S$7,女入力!$I19=S$7,女入力!$K19=S$7),"●","")</f>
        <v/>
      </c>
      <c r="T14" s="273" t="str">
        <f>IF(OR(女入力!$G19=T$7,女入力!$I19=T$7,女入力!$K19=T$7),"●","")</f>
        <v/>
      </c>
      <c r="U14" s="273" t="str">
        <f>IF(OR(女入力!$G19=U$7,女入力!$I19=U$7,女入力!$K19=U$7),"●","")</f>
        <v/>
      </c>
      <c r="V14" s="273" t="str">
        <f>IF(OR(女入力!$G19=V$7,女入力!$I19=V$7,女入力!$K19=V$7),"●","")</f>
        <v/>
      </c>
      <c r="W14" s="273" t="str">
        <f>IF(OR(女入力!$G19=W$7,女入力!$I19=W$7,女入力!$K19=W$7),"●","")</f>
        <v/>
      </c>
      <c r="X14" s="273" t="str">
        <f>IF(OR(女入力!$G19=X$7,女入力!$I19=X$7,女入力!$K19=X$7),"●","")</f>
        <v/>
      </c>
      <c r="Y14" s="273" t="str">
        <f>IF(OR(女入力!$G19=Y$7,女入力!$I19=Y$7,女入力!$K19=Y$7),"●","")</f>
        <v/>
      </c>
      <c r="Z14" s="273" t="str">
        <f>IF(OR(女入力!$G19=Z$7,女入力!$I19=Z$7,女入力!$K19=Z$7),"●","")</f>
        <v/>
      </c>
      <c r="AA14" s="274"/>
      <c r="AB14" s="273" t="str">
        <f>IF(女入力!M19="○","○","")</f>
        <v/>
      </c>
      <c r="AC14" s="294" t="str">
        <f>IF(女入力!O19="○","○","")</f>
        <v/>
      </c>
      <c r="AD14" s="194" t="str">
        <f t="shared" si="0"/>
        <v/>
      </c>
    </row>
    <row r="15" spans="2:30" ht="24.75" customHeight="1" x14ac:dyDescent="0.15">
      <c r="B15" s="134">
        <v>8</v>
      </c>
      <c r="C15" s="273" t="str">
        <f>IF(女入力!B20="","",女入力!B20)</f>
        <v/>
      </c>
      <c r="D15" s="273" t="str">
        <f>IF(女入力!C20="","",女入力!C20)</f>
        <v/>
      </c>
      <c r="E15" s="273" t="str">
        <f>IF(女入力!F20="","",女入力!F20)</f>
        <v/>
      </c>
      <c r="F15" s="273" t="str">
        <f>IF(OR(女入力!$G20=F$7,女入力!$I20=F$7,女入力!$K20=F$7),"●","")</f>
        <v/>
      </c>
      <c r="G15" s="273" t="str">
        <f>IF(OR(女入力!$G20=G$7,女入力!$I20=G$7,女入力!$K20=G$7),"●","")</f>
        <v/>
      </c>
      <c r="H15" s="273" t="str">
        <f>IF(OR(女入力!$G20=H$7,女入力!$I20=H$7,女入力!$K20=H$7),"●","")</f>
        <v/>
      </c>
      <c r="I15" s="273" t="str">
        <f>IF(OR(女入力!$G20=I$7,女入力!$I20=I$7,女入力!$K20=I$7),"●","")</f>
        <v/>
      </c>
      <c r="J15" s="273" t="str">
        <f>IF(OR(女入力!$G20=J$7,女入力!$I20=J$7,女入力!$K20=J$7),"●","")</f>
        <v/>
      </c>
      <c r="K15" s="273" t="str">
        <f>IF(OR(女入力!$G20=K$7,女入力!$I20=K$7,女入力!$K20=K$7),"●","")</f>
        <v/>
      </c>
      <c r="L15" s="274"/>
      <c r="M15" s="273" t="str">
        <f>IF(OR(女入力!$G20=M$7,女入力!$I20=M$7,女入力!$K20=M$7),"●","")</f>
        <v/>
      </c>
      <c r="N15" s="274"/>
      <c r="O15" s="273" t="str">
        <f>IF(OR(女入力!$G20=O$7,女入力!$I20=O$7,女入力!$K20=O$7),"●","")</f>
        <v/>
      </c>
      <c r="P15" s="274"/>
      <c r="Q15" s="273" t="str">
        <f>IF(OR(女入力!$G20=Q$7,女入力!$I20=Q$7,女入力!$K20=Q$7),"●","")</f>
        <v/>
      </c>
      <c r="R15" s="273" t="str">
        <f>IF(OR(女入力!$G20=R$7,女入力!$I20=R$7,女入力!$K20=R$7),"●","")</f>
        <v/>
      </c>
      <c r="S15" s="273" t="str">
        <f>IF(OR(女入力!$G20=S$7,女入力!$I20=S$7,女入力!$K20=S$7),"●","")</f>
        <v/>
      </c>
      <c r="T15" s="273" t="str">
        <f>IF(OR(女入力!$G20=T$7,女入力!$I20=T$7,女入力!$K20=T$7),"●","")</f>
        <v/>
      </c>
      <c r="U15" s="273" t="str">
        <f>IF(OR(女入力!$G20=U$7,女入力!$I20=U$7,女入力!$K20=U$7),"●","")</f>
        <v/>
      </c>
      <c r="V15" s="273" t="str">
        <f>IF(OR(女入力!$G20=V$7,女入力!$I20=V$7,女入力!$K20=V$7),"●","")</f>
        <v/>
      </c>
      <c r="W15" s="273" t="str">
        <f>IF(OR(女入力!$G20=W$7,女入力!$I20=W$7,女入力!$K20=W$7),"●","")</f>
        <v/>
      </c>
      <c r="X15" s="273" t="str">
        <f>IF(OR(女入力!$G20=X$7,女入力!$I20=X$7,女入力!$K20=X$7),"●","")</f>
        <v/>
      </c>
      <c r="Y15" s="273" t="str">
        <f>IF(OR(女入力!$G20=Y$7,女入力!$I20=Y$7,女入力!$K20=Y$7),"●","")</f>
        <v/>
      </c>
      <c r="Z15" s="273" t="str">
        <f>IF(OR(女入力!$G20=Z$7,女入力!$I20=Z$7,女入力!$K20=Z$7),"●","")</f>
        <v/>
      </c>
      <c r="AA15" s="274"/>
      <c r="AB15" s="273" t="str">
        <f>IF(女入力!M20="○","○","")</f>
        <v/>
      </c>
      <c r="AC15" s="294" t="str">
        <f>IF(女入力!O20="○","○","")</f>
        <v/>
      </c>
      <c r="AD15" s="194" t="str">
        <f t="shared" si="0"/>
        <v/>
      </c>
    </row>
    <row r="16" spans="2:30" ht="24.75" customHeight="1" x14ac:dyDescent="0.15">
      <c r="B16" s="134">
        <v>9</v>
      </c>
      <c r="C16" s="273" t="str">
        <f>IF(女入力!B21="","",女入力!B21)</f>
        <v/>
      </c>
      <c r="D16" s="273" t="str">
        <f>IF(女入力!C21="","",女入力!C21)</f>
        <v/>
      </c>
      <c r="E16" s="273" t="str">
        <f>IF(女入力!F21="","",女入力!F21)</f>
        <v/>
      </c>
      <c r="F16" s="273" t="str">
        <f>IF(OR(女入力!$G21=F$7,女入力!$I21=F$7,女入力!$K21=F$7),"●","")</f>
        <v/>
      </c>
      <c r="G16" s="273" t="str">
        <f>IF(OR(女入力!$G21=G$7,女入力!$I21=G$7,女入力!$K21=G$7),"●","")</f>
        <v/>
      </c>
      <c r="H16" s="273" t="str">
        <f>IF(OR(女入力!$G21=H$7,女入力!$I21=H$7,女入力!$K21=H$7),"●","")</f>
        <v/>
      </c>
      <c r="I16" s="273" t="str">
        <f>IF(OR(女入力!$G21=I$7,女入力!$I21=I$7,女入力!$K21=I$7),"●","")</f>
        <v/>
      </c>
      <c r="J16" s="273" t="str">
        <f>IF(OR(女入力!$G21=J$7,女入力!$I21=J$7,女入力!$K21=J$7),"●","")</f>
        <v/>
      </c>
      <c r="K16" s="273" t="str">
        <f>IF(OR(女入力!$G21=K$7,女入力!$I21=K$7,女入力!$K21=K$7),"●","")</f>
        <v/>
      </c>
      <c r="L16" s="274"/>
      <c r="M16" s="273" t="str">
        <f>IF(OR(女入力!$G21=M$7,女入力!$I21=M$7,女入力!$K21=M$7),"●","")</f>
        <v/>
      </c>
      <c r="N16" s="274"/>
      <c r="O16" s="273" t="str">
        <f>IF(OR(女入力!$G21=O$7,女入力!$I21=O$7,女入力!$K21=O$7),"●","")</f>
        <v/>
      </c>
      <c r="P16" s="274"/>
      <c r="Q16" s="273" t="str">
        <f>IF(OR(女入力!$G21=Q$7,女入力!$I21=Q$7,女入力!$K21=Q$7),"●","")</f>
        <v/>
      </c>
      <c r="R16" s="273" t="str">
        <f>IF(OR(女入力!$G21=R$7,女入力!$I21=R$7,女入力!$K21=R$7),"●","")</f>
        <v/>
      </c>
      <c r="S16" s="273" t="str">
        <f>IF(OR(女入力!$G21=S$7,女入力!$I21=S$7,女入力!$K21=S$7),"●","")</f>
        <v/>
      </c>
      <c r="T16" s="273" t="str">
        <f>IF(OR(女入力!$G21=T$7,女入力!$I21=T$7,女入力!$K21=T$7),"●","")</f>
        <v/>
      </c>
      <c r="U16" s="273" t="str">
        <f>IF(OR(女入力!$G21=U$7,女入力!$I21=U$7,女入力!$K21=U$7),"●","")</f>
        <v/>
      </c>
      <c r="V16" s="273" t="str">
        <f>IF(OR(女入力!$G21=V$7,女入力!$I21=V$7,女入力!$K21=V$7),"●","")</f>
        <v/>
      </c>
      <c r="W16" s="273" t="str">
        <f>IF(OR(女入力!$G21=W$7,女入力!$I21=W$7,女入力!$K21=W$7),"●","")</f>
        <v/>
      </c>
      <c r="X16" s="273" t="str">
        <f>IF(OR(女入力!$G21=X$7,女入力!$I21=X$7,女入力!$K21=X$7),"●","")</f>
        <v/>
      </c>
      <c r="Y16" s="273" t="str">
        <f>IF(OR(女入力!$G21=Y$7,女入力!$I21=Y$7,女入力!$K21=Y$7),"●","")</f>
        <v/>
      </c>
      <c r="Z16" s="273" t="str">
        <f>IF(OR(女入力!$G21=Z$7,女入力!$I21=Z$7,女入力!$K21=Z$7),"●","")</f>
        <v/>
      </c>
      <c r="AA16" s="274"/>
      <c r="AB16" s="273" t="str">
        <f>IF(女入力!M21="○","○","")</f>
        <v/>
      </c>
      <c r="AC16" s="294" t="str">
        <f>IF(女入力!O21="○","○","")</f>
        <v/>
      </c>
      <c r="AD16" s="194" t="str">
        <f t="shared" si="0"/>
        <v/>
      </c>
    </row>
    <row r="17" spans="2:30" ht="24.75" customHeight="1" x14ac:dyDescent="0.15">
      <c r="B17" s="134">
        <v>10</v>
      </c>
      <c r="C17" s="273" t="str">
        <f>IF(女入力!B22="","",女入力!B22)</f>
        <v/>
      </c>
      <c r="D17" s="273" t="str">
        <f>IF(女入力!C22="","",女入力!C22)</f>
        <v/>
      </c>
      <c r="E17" s="273" t="str">
        <f>IF(女入力!F22="","",女入力!F22)</f>
        <v/>
      </c>
      <c r="F17" s="273" t="str">
        <f>IF(OR(女入力!$G22=F$7,女入力!$I22=F$7,女入力!$K22=F$7),"●","")</f>
        <v/>
      </c>
      <c r="G17" s="273" t="str">
        <f>IF(OR(女入力!$G22=G$7,女入力!$I22=G$7,女入力!$K22=G$7),"●","")</f>
        <v/>
      </c>
      <c r="H17" s="273" t="str">
        <f>IF(OR(女入力!$G22=H$7,女入力!$I22=H$7,女入力!$K22=H$7),"●","")</f>
        <v/>
      </c>
      <c r="I17" s="273" t="str">
        <f>IF(OR(女入力!$G22=I$7,女入力!$I22=I$7,女入力!$K22=I$7),"●","")</f>
        <v/>
      </c>
      <c r="J17" s="273" t="str">
        <f>IF(OR(女入力!$G22=J$7,女入力!$I22=J$7,女入力!$K22=J$7),"●","")</f>
        <v/>
      </c>
      <c r="K17" s="273" t="str">
        <f>IF(OR(女入力!$G22=K$7,女入力!$I22=K$7,女入力!$K22=K$7),"●","")</f>
        <v/>
      </c>
      <c r="L17" s="274"/>
      <c r="M17" s="273" t="str">
        <f>IF(OR(女入力!$G22=M$7,女入力!$I22=M$7,女入力!$K22=M$7),"●","")</f>
        <v/>
      </c>
      <c r="N17" s="274"/>
      <c r="O17" s="273" t="str">
        <f>IF(OR(女入力!$G22=O$7,女入力!$I22=O$7,女入力!$K22=O$7),"●","")</f>
        <v/>
      </c>
      <c r="P17" s="274"/>
      <c r="Q17" s="273" t="str">
        <f>IF(OR(女入力!$G22=Q$7,女入力!$I22=Q$7,女入力!$K22=Q$7),"●","")</f>
        <v/>
      </c>
      <c r="R17" s="273" t="str">
        <f>IF(OR(女入力!$G22=R$7,女入力!$I22=R$7,女入力!$K22=R$7),"●","")</f>
        <v/>
      </c>
      <c r="S17" s="273" t="str">
        <f>IF(OR(女入力!$G22=S$7,女入力!$I22=S$7,女入力!$K22=S$7),"●","")</f>
        <v/>
      </c>
      <c r="T17" s="273" t="str">
        <f>IF(OR(女入力!$G22=T$7,女入力!$I22=T$7,女入力!$K22=T$7),"●","")</f>
        <v/>
      </c>
      <c r="U17" s="273" t="str">
        <f>IF(OR(女入力!$G22=U$7,女入力!$I22=U$7,女入力!$K22=U$7),"●","")</f>
        <v/>
      </c>
      <c r="V17" s="273" t="str">
        <f>IF(OR(女入力!$G22=V$7,女入力!$I22=V$7,女入力!$K22=V$7),"●","")</f>
        <v/>
      </c>
      <c r="W17" s="273" t="str">
        <f>IF(OR(女入力!$G22=W$7,女入力!$I22=W$7,女入力!$K22=W$7),"●","")</f>
        <v/>
      </c>
      <c r="X17" s="273" t="str">
        <f>IF(OR(女入力!$G22=X$7,女入力!$I22=X$7,女入力!$K22=X$7),"●","")</f>
        <v/>
      </c>
      <c r="Y17" s="273" t="str">
        <f>IF(OR(女入力!$G22=Y$7,女入力!$I22=Y$7,女入力!$K22=Y$7),"●","")</f>
        <v/>
      </c>
      <c r="Z17" s="273" t="str">
        <f>IF(OR(女入力!$G22=Z$7,女入力!$I22=Z$7,女入力!$K22=Z$7),"●","")</f>
        <v/>
      </c>
      <c r="AA17" s="274"/>
      <c r="AB17" s="273" t="str">
        <f>IF(女入力!M22="○","○","")</f>
        <v/>
      </c>
      <c r="AC17" s="294" t="str">
        <f>IF(女入力!O22="○","○","")</f>
        <v/>
      </c>
      <c r="AD17" s="194" t="str">
        <f t="shared" si="0"/>
        <v/>
      </c>
    </row>
    <row r="18" spans="2:30" ht="24.75" customHeight="1" x14ac:dyDescent="0.15">
      <c r="B18" s="134">
        <v>11</v>
      </c>
      <c r="C18" s="273" t="str">
        <f>IF(女入力!B23="","",女入力!B23)</f>
        <v/>
      </c>
      <c r="D18" s="273" t="str">
        <f>IF(女入力!C23="","",女入力!C23)</f>
        <v/>
      </c>
      <c r="E18" s="273" t="str">
        <f>IF(女入力!F23="","",女入力!F23)</f>
        <v/>
      </c>
      <c r="F18" s="273" t="str">
        <f>IF(OR(女入力!$G23=F$7,女入力!$I23=F$7,女入力!$K23=F$7),"●","")</f>
        <v/>
      </c>
      <c r="G18" s="273" t="str">
        <f>IF(OR(女入力!$G23=G$7,女入力!$I23=G$7,女入力!$K23=G$7),"●","")</f>
        <v/>
      </c>
      <c r="H18" s="273" t="str">
        <f>IF(OR(女入力!$G23=H$7,女入力!$I23=H$7,女入力!$K23=H$7),"●","")</f>
        <v/>
      </c>
      <c r="I18" s="273" t="str">
        <f>IF(OR(女入力!$G23=I$7,女入力!$I23=I$7,女入力!$K23=I$7),"●","")</f>
        <v/>
      </c>
      <c r="J18" s="273" t="str">
        <f>IF(OR(女入力!$G23=J$7,女入力!$I23=J$7,女入力!$K23=J$7),"●","")</f>
        <v/>
      </c>
      <c r="K18" s="273" t="str">
        <f>IF(OR(女入力!$G23=K$7,女入力!$I23=K$7,女入力!$K23=K$7),"●","")</f>
        <v/>
      </c>
      <c r="L18" s="274"/>
      <c r="M18" s="273" t="str">
        <f>IF(OR(女入力!$G23=M$7,女入力!$I23=M$7,女入力!$K23=M$7),"●","")</f>
        <v/>
      </c>
      <c r="N18" s="274"/>
      <c r="O18" s="273" t="str">
        <f>IF(OR(女入力!$G23=O$7,女入力!$I23=O$7,女入力!$K23=O$7),"●","")</f>
        <v/>
      </c>
      <c r="P18" s="274"/>
      <c r="Q18" s="273" t="str">
        <f>IF(OR(女入力!$G23=Q$7,女入力!$I23=Q$7,女入力!$K23=Q$7),"●","")</f>
        <v/>
      </c>
      <c r="R18" s="273" t="str">
        <f>IF(OR(女入力!$G23=R$7,女入力!$I23=R$7,女入力!$K23=R$7),"●","")</f>
        <v/>
      </c>
      <c r="S18" s="273" t="str">
        <f>IF(OR(女入力!$G23=S$7,女入力!$I23=S$7,女入力!$K23=S$7),"●","")</f>
        <v/>
      </c>
      <c r="T18" s="273" t="str">
        <f>IF(OR(女入力!$G23=T$7,女入力!$I23=T$7,女入力!$K23=T$7),"●","")</f>
        <v/>
      </c>
      <c r="U18" s="273" t="str">
        <f>IF(OR(女入力!$G23=U$7,女入力!$I23=U$7,女入力!$K23=U$7),"●","")</f>
        <v/>
      </c>
      <c r="V18" s="273" t="str">
        <f>IF(OR(女入力!$G23=V$7,女入力!$I23=V$7,女入力!$K23=V$7),"●","")</f>
        <v/>
      </c>
      <c r="W18" s="273" t="str">
        <f>IF(OR(女入力!$G23=W$7,女入力!$I23=W$7,女入力!$K23=W$7),"●","")</f>
        <v/>
      </c>
      <c r="X18" s="273" t="str">
        <f>IF(OR(女入力!$G23=X$7,女入力!$I23=X$7,女入力!$K23=X$7),"●","")</f>
        <v/>
      </c>
      <c r="Y18" s="273" t="str">
        <f>IF(OR(女入力!$G23=Y$7,女入力!$I23=Y$7,女入力!$K23=Y$7),"●","")</f>
        <v/>
      </c>
      <c r="Z18" s="273" t="str">
        <f>IF(OR(女入力!$G23=Z$7,女入力!$I23=Z$7,女入力!$K23=Z$7),"●","")</f>
        <v/>
      </c>
      <c r="AA18" s="274"/>
      <c r="AB18" s="273" t="str">
        <f>IF(女入力!M23="○","○","")</f>
        <v/>
      </c>
      <c r="AC18" s="294" t="str">
        <f>IF(女入力!O23="○","○","")</f>
        <v/>
      </c>
      <c r="AD18" s="194" t="str">
        <f t="shared" si="0"/>
        <v/>
      </c>
    </row>
    <row r="19" spans="2:30" ht="24.75" customHeight="1" x14ac:dyDescent="0.15">
      <c r="B19" s="134">
        <v>12</v>
      </c>
      <c r="C19" s="273" t="str">
        <f>IF(女入力!B24="","",女入力!B24)</f>
        <v/>
      </c>
      <c r="D19" s="273" t="str">
        <f>IF(女入力!C24="","",女入力!C24)</f>
        <v/>
      </c>
      <c r="E19" s="273" t="str">
        <f>IF(女入力!F24="","",女入力!F24)</f>
        <v/>
      </c>
      <c r="F19" s="273" t="str">
        <f>IF(OR(女入力!$G24=F$7,女入力!$I24=F$7,女入力!$K24=F$7),"●","")</f>
        <v/>
      </c>
      <c r="G19" s="273" t="str">
        <f>IF(OR(女入力!$G24=G$7,女入力!$I24=G$7,女入力!$K24=G$7),"●","")</f>
        <v/>
      </c>
      <c r="H19" s="273" t="str">
        <f>IF(OR(女入力!$G24=H$7,女入力!$I24=H$7,女入力!$K24=H$7),"●","")</f>
        <v/>
      </c>
      <c r="I19" s="273" t="str">
        <f>IF(OR(女入力!$G24=I$7,女入力!$I24=I$7,女入力!$K24=I$7),"●","")</f>
        <v/>
      </c>
      <c r="J19" s="273" t="str">
        <f>IF(OR(女入力!$G24=J$7,女入力!$I24=J$7,女入力!$K24=J$7),"●","")</f>
        <v/>
      </c>
      <c r="K19" s="273" t="str">
        <f>IF(OR(女入力!$G24=K$7,女入力!$I24=K$7,女入力!$K24=K$7),"●","")</f>
        <v/>
      </c>
      <c r="L19" s="274"/>
      <c r="M19" s="273" t="str">
        <f>IF(OR(女入力!$G24=M$7,女入力!$I24=M$7,女入力!$K24=M$7),"●","")</f>
        <v/>
      </c>
      <c r="N19" s="274"/>
      <c r="O19" s="273" t="str">
        <f>IF(OR(女入力!$G24=O$7,女入力!$I24=O$7,女入力!$K24=O$7),"●","")</f>
        <v/>
      </c>
      <c r="P19" s="274"/>
      <c r="Q19" s="273" t="str">
        <f>IF(OR(女入力!$G24=Q$7,女入力!$I24=Q$7,女入力!$K24=Q$7),"●","")</f>
        <v/>
      </c>
      <c r="R19" s="273" t="str">
        <f>IF(OR(女入力!$G24=R$7,女入力!$I24=R$7,女入力!$K24=R$7),"●","")</f>
        <v/>
      </c>
      <c r="S19" s="273" t="str">
        <f>IF(OR(女入力!$G24=S$7,女入力!$I24=S$7,女入力!$K24=S$7),"●","")</f>
        <v/>
      </c>
      <c r="T19" s="273" t="str">
        <f>IF(OR(女入力!$G24=T$7,女入力!$I24=T$7,女入力!$K24=T$7),"●","")</f>
        <v/>
      </c>
      <c r="U19" s="273" t="str">
        <f>IF(OR(女入力!$G24=U$7,女入力!$I24=U$7,女入力!$K24=U$7),"●","")</f>
        <v/>
      </c>
      <c r="V19" s="273" t="str">
        <f>IF(OR(女入力!$G24=V$7,女入力!$I24=V$7,女入力!$K24=V$7),"●","")</f>
        <v/>
      </c>
      <c r="W19" s="273" t="str">
        <f>IF(OR(女入力!$G24=W$7,女入力!$I24=W$7,女入力!$K24=W$7),"●","")</f>
        <v/>
      </c>
      <c r="X19" s="273" t="str">
        <f>IF(OR(女入力!$G24=X$7,女入力!$I24=X$7,女入力!$K24=X$7),"●","")</f>
        <v/>
      </c>
      <c r="Y19" s="273" t="str">
        <f>IF(OR(女入力!$G24=Y$7,女入力!$I24=Y$7,女入力!$K24=Y$7),"●","")</f>
        <v/>
      </c>
      <c r="Z19" s="273" t="str">
        <f>IF(OR(女入力!$G24=Z$7,女入力!$I24=Z$7,女入力!$K24=Z$7),"●","")</f>
        <v/>
      </c>
      <c r="AA19" s="274"/>
      <c r="AB19" s="273" t="str">
        <f>IF(女入力!M24="○","○","")</f>
        <v/>
      </c>
      <c r="AC19" s="294" t="str">
        <f>IF(女入力!O24="○","○","")</f>
        <v/>
      </c>
      <c r="AD19" s="194" t="str">
        <f t="shared" si="0"/>
        <v/>
      </c>
    </row>
    <row r="20" spans="2:30" ht="24.75" customHeight="1" x14ac:dyDescent="0.15">
      <c r="B20" s="134">
        <v>13</v>
      </c>
      <c r="C20" s="273" t="str">
        <f>IF(女入力!B25="","",女入力!B25)</f>
        <v/>
      </c>
      <c r="D20" s="273" t="str">
        <f>IF(女入力!C25="","",女入力!C25)</f>
        <v/>
      </c>
      <c r="E20" s="273" t="str">
        <f>IF(女入力!F25="","",女入力!F25)</f>
        <v/>
      </c>
      <c r="F20" s="273" t="str">
        <f>IF(OR(女入力!$G25=F$7,女入力!$I25=F$7,女入力!$K25=F$7),"●","")</f>
        <v/>
      </c>
      <c r="G20" s="273" t="str">
        <f>IF(OR(女入力!$G25=G$7,女入力!$I25=G$7,女入力!$K25=G$7),"●","")</f>
        <v/>
      </c>
      <c r="H20" s="273" t="str">
        <f>IF(OR(女入力!$G25=H$7,女入力!$I25=H$7,女入力!$K25=H$7),"●","")</f>
        <v/>
      </c>
      <c r="I20" s="273" t="str">
        <f>IF(OR(女入力!$G25=I$7,女入力!$I25=I$7,女入力!$K25=I$7),"●","")</f>
        <v/>
      </c>
      <c r="J20" s="273" t="str">
        <f>IF(OR(女入力!$G25=J$7,女入力!$I25=J$7,女入力!$K25=J$7),"●","")</f>
        <v/>
      </c>
      <c r="K20" s="273" t="str">
        <f>IF(OR(女入力!$G25=K$7,女入力!$I25=K$7,女入力!$K25=K$7),"●","")</f>
        <v/>
      </c>
      <c r="L20" s="274"/>
      <c r="M20" s="273" t="str">
        <f>IF(OR(女入力!$G25=M$7,女入力!$I25=M$7,女入力!$K25=M$7),"●","")</f>
        <v/>
      </c>
      <c r="N20" s="274"/>
      <c r="O20" s="273" t="str">
        <f>IF(OR(女入力!$G25=O$7,女入力!$I25=O$7,女入力!$K25=O$7),"●","")</f>
        <v/>
      </c>
      <c r="P20" s="274"/>
      <c r="Q20" s="273" t="str">
        <f>IF(OR(女入力!$G25=Q$7,女入力!$I25=Q$7,女入力!$K25=Q$7),"●","")</f>
        <v/>
      </c>
      <c r="R20" s="273" t="str">
        <f>IF(OR(女入力!$G25=R$7,女入力!$I25=R$7,女入力!$K25=R$7),"●","")</f>
        <v/>
      </c>
      <c r="S20" s="273" t="str">
        <f>IF(OR(女入力!$G25=S$7,女入力!$I25=S$7,女入力!$K25=S$7),"●","")</f>
        <v/>
      </c>
      <c r="T20" s="273" t="str">
        <f>IF(OR(女入力!$G25=T$7,女入力!$I25=T$7,女入力!$K25=T$7),"●","")</f>
        <v/>
      </c>
      <c r="U20" s="273" t="str">
        <f>IF(OR(女入力!$G25=U$7,女入力!$I25=U$7,女入力!$K25=U$7),"●","")</f>
        <v/>
      </c>
      <c r="V20" s="273" t="str">
        <f>IF(OR(女入力!$G25=V$7,女入力!$I25=V$7,女入力!$K25=V$7),"●","")</f>
        <v/>
      </c>
      <c r="W20" s="273" t="str">
        <f>IF(OR(女入力!$G25=W$7,女入力!$I25=W$7,女入力!$K25=W$7),"●","")</f>
        <v/>
      </c>
      <c r="X20" s="273" t="str">
        <f>IF(OR(女入力!$G25=X$7,女入力!$I25=X$7,女入力!$K25=X$7),"●","")</f>
        <v/>
      </c>
      <c r="Y20" s="273" t="str">
        <f>IF(OR(女入力!$G25=Y$7,女入力!$I25=Y$7,女入力!$K25=Y$7),"●","")</f>
        <v/>
      </c>
      <c r="Z20" s="273" t="str">
        <f>IF(OR(女入力!$G25=Z$7,女入力!$I25=Z$7,女入力!$K25=Z$7),"●","")</f>
        <v/>
      </c>
      <c r="AA20" s="274"/>
      <c r="AB20" s="273" t="str">
        <f>IF(女入力!M25="○","○","")</f>
        <v/>
      </c>
      <c r="AC20" s="294" t="str">
        <f>IF(女入力!O25="○","○","")</f>
        <v/>
      </c>
      <c r="AD20" s="194" t="str">
        <f t="shared" si="0"/>
        <v/>
      </c>
    </row>
    <row r="21" spans="2:30" ht="24.75" customHeight="1" x14ac:dyDescent="0.15">
      <c r="B21" s="134">
        <v>14</v>
      </c>
      <c r="C21" s="273" t="str">
        <f>IF(女入力!B26="","",女入力!B26)</f>
        <v/>
      </c>
      <c r="D21" s="273" t="str">
        <f>IF(女入力!C26="","",女入力!C26)</f>
        <v/>
      </c>
      <c r="E21" s="273" t="str">
        <f>IF(女入力!F26="","",女入力!F26)</f>
        <v/>
      </c>
      <c r="F21" s="273" t="str">
        <f>IF(OR(女入力!$G26=F$7,女入力!$I26=F$7,女入力!$K26=F$7),"●","")</f>
        <v/>
      </c>
      <c r="G21" s="273" t="str">
        <f>IF(OR(女入力!$G26=G$7,女入力!$I26=G$7,女入力!$K26=G$7),"●","")</f>
        <v/>
      </c>
      <c r="H21" s="273" t="str">
        <f>IF(OR(女入力!$G26=H$7,女入力!$I26=H$7,女入力!$K26=H$7),"●","")</f>
        <v/>
      </c>
      <c r="I21" s="273" t="str">
        <f>IF(OR(女入力!$G26=I$7,女入力!$I26=I$7,女入力!$K26=I$7),"●","")</f>
        <v/>
      </c>
      <c r="J21" s="273" t="str">
        <f>IF(OR(女入力!$G26=J$7,女入力!$I26=J$7,女入力!$K26=J$7),"●","")</f>
        <v/>
      </c>
      <c r="K21" s="273" t="str">
        <f>IF(OR(女入力!$G26=K$7,女入力!$I26=K$7,女入力!$K26=K$7),"●","")</f>
        <v/>
      </c>
      <c r="L21" s="274"/>
      <c r="M21" s="273" t="str">
        <f>IF(OR(女入力!$G26=M$7,女入力!$I26=M$7,女入力!$K26=M$7),"●","")</f>
        <v/>
      </c>
      <c r="N21" s="274"/>
      <c r="O21" s="273" t="str">
        <f>IF(OR(女入力!$G26=O$7,女入力!$I26=O$7,女入力!$K26=O$7),"●","")</f>
        <v/>
      </c>
      <c r="P21" s="274"/>
      <c r="Q21" s="273" t="str">
        <f>IF(OR(女入力!$G26=Q$7,女入力!$I26=Q$7,女入力!$K26=Q$7),"●","")</f>
        <v/>
      </c>
      <c r="R21" s="273" t="str">
        <f>IF(OR(女入力!$G26=R$7,女入力!$I26=R$7,女入力!$K26=R$7),"●","")</f>
        <v/>
      </c>
      <c r="S21" s="273" t="str">
        <f>IF(OR(女入力!$G26=S$7,女入力!$I26=S$7,女入力!$K26=S$7),"●","")</f>
        <v/>
      </c>
      <c r="T21" s="273" t="str">
        <f>IF(OR(女入力!$G26=T$7,女入力!$I26=T$7,女入力!$K26=T$7),"●","")</f>
        <v/>
      </c>
      <c r="U21" s="273" t="str">
        <f>IF(OR(女入力!$G26=U$7,女入力!$I26=U$7,女入力!$K26=U$7),"●","")</f>
        <v/>
      </c>
      <c r="V21" s="273" t="str">
        <f>IF(OR(女入力!$G26=V$7,女入力!$I26=V$7,女入力!$K26=V$7),"●","")</f>
        <v/>
      </c>
      <c r="W21" s="273" t="str">
        <f>IF(OR(女入力!$G26=W$7,女入力!$I26=W$7,女入力!$K26=W$7),"●","")</f>
        <v/>
      </c>
      <c r="X21" s="273" t="str">
        <f>IF(OR(女入力!$G26=X$7,女入力!$I26=X$7,女入力!$K26=X$7),"●","")</f>
        <v/>
      </c>
      <c r="Y21" s="273" t="str">
        <f>IF(OR(女入力!$G26=Y$7,女入力!$I26=Y$7,女入力!$K26=Y$7),"●","")</f>
        <v/>
      </c>
      <c r="Z21" s="273" t="str">
        <f>IF(OR(女入力!$G26=Z$7,女入力!$I26=Z$7,女入力!$K26=Z$7),"●","")</f>
        <v/>
      </c>
      <c r="AA21" s="274"/>
      <c r="AB21" s="273" t="str">
        <f>IF(女入力!M26="○","○","")</f>
        <v/>
      </c>
      <c r="AC21" s="294" t="str">
        <f>IF(女入力!O26="○","○","")</f>
        <v/>
      </c>
      <c r="AD21" s="194" t="str">
        <f t="shared" si="0"/>
        <v/>
      </c>
    </row>
    <row r="22" spans="2:30" ht="24.75" customHeight="1" x14ac:dyDescent="0.15">
      <c r="B22" s="134">
        <v>15</v>
      </c>
      <c r="C22" s="273" t="str">
        <f>IF(女入力!B27="","",女入力!B27)</f>
        <v/>
      </c>
      <c r="D22" s="273" t="str">
        <f>IF(女入力!C27="","",女入力!C27)</f>
        <v/>
      </c>
      <c r="E22" s="273" t="str">
        <f>IF(女入力!F27="","",女入力!F27)</f>
        <v/>
      </c>
      <c r="F22" s="273" t="str">
        <f>IF(OR(女入力!$G27=F$7,女入力!$I27=F$7,女入力!$K27=F$7),"●","")</f>
        <v/>
      </c>
      <c r="G22" s="273" t="str">
        <f>IF(OR(女入力!$G27=G$7,女入力!$I27=G$7,女入力!$K27=G$7),"●","")</f>
        <v/>
      </c>
      <c r="H22" s="273" t="str">
        <f>IF(OR(女入力!$G27=H$7,女入力!$I27=H$7,女入力!$K27=H$7),"●","")</f>
        <v/>
      </c>
      <c r="I22" s="273" t="str">
        <f>IF(OR(女入力!$G27=I$7,女入力!$I27=I$7,女入力!$K27=I$7),"●","")</f>
        <v/>
      </c>
      <c r="J22" s="273" t="str">
        <f>IF(OR(女入力!$G27=J$7,女入力!$I27=J$7,女入力!$K27=J$7),"●","")</f>
        <v/>
      </c>
      <c r="K22" s="273" t="str">
        <f>IF(OR(女入力!$G27=K$7,女入力!$I27=K$7,女入力!$K27=K$7),"●","")</f>
        <v/>
      </c>
      <c r="L22" s="274"/>
      <c r="M22" s="273" t="str">
        <f>IF(OR(女入力!$G27=M$7,女入力!$I27=M$7,女入力!$K27=M$7),"●","")</f>
        <v/>
      </c>
      <c r="N22" s="274"/>
      <c r="O22" s="273" t="str">
        <f>IF(OR(女入力!$G27=O$7,女入力!$I27=O$7,女入力!$K27=O$7),"●","")</f>
        <v/>
      </c>
      <c r="P22" s="274"/>
      <c r="Q22" s="273" t="str">
        <f>IF(OR(女入力!$G27=Q$7,女入力!$I27=Q$7,女入力!$K27=Q$7),"●","")</f>
        <v/>
      </c>
      <c r="R22" s="273" t="str">
        <f>IF(OR(女入力!$G27=R$7,女入力!$I27=R$7,女入力!$K27=R$7),"●","")</f>
        <v/>
      </c>
      <c r="S22" s="273" t="str">
        <f>IF(OR(女入力!$G27=S$7,女入力!$I27=S$7,女入力!$K27=S$7),"●","")</f>
        <v/>
      </c>
      <c r="T22" s="273" t="str">
        <f>IF(OR(女入力!$G27=T$7,女入力!$I27=T$7,女入力!$K27=T$7),"●","")</f>
        <v/>
      </c>
      <c r="U22" s="273" t="str">
        <f>IF(OR(女入力!$G27=U$7,女入力!$I27=U$7,女入力!$K27=U$7),"●","")</f>
        <v/>
      </c>
      <c r="V22" s="273" t="str">
        <f>IF(OR(女入力!$G27=V$7,女入力!$I27=V$7,女入力!$K27=V$7),"●","")</f>
        <v/>
      </c>
      <c r="W22" s="273" t="str">
        <f>IF(OR(女入力!$G27=W$7,女入力!$I27=W$7,女入力!$K27=W$7),"●","")</f>
        <v/>
      </c>
      <c r="X22" s="273" t="str">
        <f>IF(OR(女入力!$G27=X$7,女入力!$I27=X$7,女入力!$K27=X$7),"●","")</f>
        <v/>
      </c>
      <c r="Y22" s="273" t="str">
        <f>IF(OR(女入力!$G27=Y$7,女入力!$I27=Y$7,女入力!$K27=Y$7),"●","")</f>
        <v/>
      </c>
      <c r="Z22" s="273" t="str">
        <f>IF(OR(女入力!$G27=Z$7,女入力!$I27=Z$7,女入力!$K27=Z$7),"●","")</f>
        <v/>
      </c>
      <c r="AA22" s="274"/>
      <c r="AB22" s="273" t="str">
        <f>IF(女入力!M27="○","○","")</f>
        <v/>
      </c>
      <c r="AC22" s="294" t="str">
        <f>IF(女入力!O27="○","○","")</f>
        <v/>
      </c>
      <c r="AD22" s="194" t="str">
        <f t="shared" si="0"/>
        <v/>
      </c>
    </row>
    <row r="23" spans="2:30" ht="24.75" customHeight="1" x14ac:dyDescent="0.15">
      <c r="B23" s="134">
        <v>16</v>
      </c>
      <c r="C23" s="273" t="str">
        <f>IF(女入力!B28="","",女入力!B28)</f>
        <v/>
      </c>
      <c r="D23" s="273" t="str">
        <f>IF(女入力!C28="","",女入力!C28)</f>
        <v/>
      </c>
      <c r="E23" s="273" t="str">
        <f>IF(女入力!F28="","",女入力!F28)</f>
        <v/>
      </c>
      <c r="F23" s="273" t="str">
        <f>IF(OR(女入力!$G28=F$7,女入力!$I28=F$7,女入力!$K28=F$7),"●","")</f>
        <v/>
      </c>
      <c r="G23" s="273" t="str">
        <f>IF(OR(女入力!$G28=G$7,女入力!$I28=G$7,女入力!$K28=G$7),"●","")</f>
        <v/>
      </c>
      <c r="H23" s="273" t="str">
        <f>IF(OR(女入力!$G28=H$7,女入力!$I28=H$7,女入力!$K28=H$7),"●","")</f>
        <v/>
      </c>
      <c r="I23" s="273" t="str">
        <f>IF(OR(女入力!$G28=I$7,女入力!$I28=I$7,女入力!$K28=I$7),"●","")</f>
        <v/>
      </c>
      <c r="J23" s="273" t="str">
        <f>IF(OR(女入力!$G28=J$7,女入力!$I28=J$7,女入力!$K28=J$7),"●","")</f>
        <v/>
      </c>
      <c r="K23" s="273" t="str">
        <f>IF(OR(女入力!$G28=K$7,女入力!$I28=K$7,女入力!$K28=K$7),"●","")</f>
        <v/>
      </c>
      <c r="L23" s="274"/>
      <c r="M23" s="273" t="str">
        <f>IF(OR(女入力!$G28=M$7,女入力!$I28=M$7,女入力!$K28=M$7),"●","")</f>
        <v/>
      </c>
      <c r="N23" s="274"/>
      <c r="O23" s="273" t="str">
        <f>IF(OR(女入力!$G28=O$7,女入力!$I28=O$7,女入力!$K28=O$7),"●","")</f>
        <v/>
      </c>
      <c r="P23" s="274"/>
      <c r="Q23" s="273" t="str">
        <f>IF(OR(女入力!$G28=Q$7,女入力!$I28=Q$7,女入力!$K28=Q$7),"●","")</f>
        <v/>
      </c>
      <c r="R23" s="273" t="str">
        <f>IF(OR(女入力!$G28=R$7,女入力!$I28=R$7,女入力!$K28=R$7),"●","")</f>
        <v/>
      </c>
      <c r="S23" s="273" t="str">
        <f>IF(OR(女入力!$G28=S$7,女入力!$I28=S$7,女入力!$K28=S$7),"●","")</f>
        <v/>
      </c>
      <c r="T23" s="273" t="str">
        <f>IF(OR(女入力!$G28=T$7,女入力!$I28=T$7,女入力!$K28=T$7),"●","")</f>
        <v/>
      </c>
      <c r="U23" s="273" t="str">
        <f>IF(OR(女入力!$G28=U$7,女入力!$I28=U$7,女入力!$K28=U$7),"●","")</f>
        <v/>
      </c>
      <c r="V23" s="273" t="str">
        <f>IF(OR(女入力!$G28=V$7,女入力!$I28=V$7,女入力!$K28=V$7),"●","")</f>
        <v/>
      </c>
      <c r="W23" s="273" t="str">
        <f>IF(OR(女入力!$G28=W$7,女入力!$I28=W$7,女入力!$K28=W$7),"●","")</f>
        <v/>
      </c>
      <c r="X23" s="273" t="str">
        <f>IF(OR(女入力!$G28=X$7,女入力!$I28=X$7,女入力!$K28=X$7),"●","")</f>
        <v/>
      </c>
      <c r="Y23" s="273" t="str">
        <f>IF(OR(女入力!$G28=Y$7,女入力!$I28=Y$7,女入力!$K28=Y$7),"●","")</f>
        <v/>
      </c>
      <c r="Z23" s="273" t="str">
        <f>IF(OR(女入力!$G28=Z$7,女入力!$I28=Z$7,女入力!$K28=Z$7),"●","")</f>
        <v/>
      </c>
      <c r="AA23" s="274"/>
      <c r="AB23" s="273" t="str">
        <f>IF(女入力!M28="○","○","")</f>
        <v/>
      </c>
      <c r="AC23" s="294" t="str">
        <f>IF(女入力!O28="○","○","")</f>
        <v/>
      </c>
      <c r="AD23" s="194" t="str">
        <f t="shared" si="0"/>
        <v/>
      </c>
    </row>
    <row r="24" spans="2:30" ht="24.75" customHeight="1" x14ac:dyDescent="0.15">
      <c r="B24" s="134">
        <v>17</v>
      </c>
      <c r="C24" s="273" t="str">
        <f>IF(女入力!B29="","",女入力!B29)</f>
        <v/>
      </c>
      <c r="D24" s="273" t="str">
        <f>IF(女入力!C29="","",女入力!C29)</f>
        <v/>
      </c>
      <c r="E24" s="273" t="str">
        <f>IF(女入力!F29="","",女入力!F29)</f>
        <v/>
      </c>
      <c r="F24" s="273" t="str">
        <f>IF(OR(女入力!$G29=F$7,女入力!$I29=F$7,女入力!$K29=F$7),"●","")</f>
        <v/>
      </c>
      <c r="G24" s="273" t="str">
        <f>IF(OR(女入力!$G29=G$7,女入力!$I29=G$7,女入力!$K29=G$7),"●","")</f>
        <v/>
      </c>
      <c r="H24" s="273" t="str">
        <f>IF(OR(女入力!$G29=H$7,女入力!$I29=H$7,女入力!$K29=H$7),"●","")</f>
        <v/>
      </c>
      <c r="I24" s="273" t="str">
        <f>IF(OR(女入力!$G29=I$7,女入力!$I29=I$7,女入力!$K29=I$7),"●","")</f>
        <v/>
      </c>
      <c r="J24" s="273" t="str">
        <f>IF(OR(女入力!$G29=J$7,女入力!$I29=J$7,女入力!$K29=J$7),"●","")</f>
        <v/>
      </c>
      <c r="K24" s="273" t="str">
        <f>IF(OR(女入力!$G29=K$7,女入力!$I29=K$7,女入力!$K29=K$7),"●","")</f>
        <v/>
      </c>
      <c r="L24" s="274"/>
      <c r="M24" s="273" t="str">
        <f>IF(OR(女入力!$G29=M$7,女入力!$I29=M$7,女入力!$K29=M$7),"●","")</f>
        <v/>
      </c>
      <c r="N24" s="274"/>
      <c r="O24" s="273" t="str">
        <f>IF(OR(女入力!$G29=O$7,女入力!$I29=O$7,女入力!$K29=O$7),"●","")</f>
        <v/>
      </c>
      <c r="P24" s="274"/>
      <c r="Q24" s="273" t="str">
        <f>IF(OR(女入力!$G29=Q$7,女入力!$I29=Q$7,女入力!$K29=Q$7),"●","")</f>
        <v/>
      </c>
      <c r="R24" s="273" t="str">
        <f>IF(OR(女入力!$G29=R$7,女入力!$I29=R$7,女入力!$K29=R$7),"●","")</f>
        <v/>
      </c>
      <c r="S24" s="273" t="str">
        <f>IF(OR(女入力!$G29=S$7,女入力!$I29=S$7,女入力!$K29=S$7),"●","")</f>
        <v/>
      </c>
      <c r="T24" s="273" t="str">
        <f>IF(OR(女入力!$G29=T$7,女入力!$I29=T$7,女入力!$K29=T$7),"●","")</f>
        <v/>
      </c>
      <c r="U24" s="273" t="str">
        <f>IF(OR(女入力!$G29=U$7,女入力!$I29=U$7,女入力!$K29=U$7),"●","")</f>
        <v/>
      </c>
      <c r="V24" s="273" t="str">
        <f>IF(OR(女入力!$G29=V$7,女入力!$I29=V$7,女入力!$K29=V$7),"●","")</f>
        <v/>
      </c>
      <c r="W24" s="273" t="str">
        <f>IF(OR(女入力!$G29=W$7,女入力!$I29=W$7,女入力!$K29=W$7),"●","")</f>
        <v/>
      </c>
      <c r="X24" s="273" t="str">
        <f>IF(OR(女入力!$G29=X$7,女入力!$I29=X$7,女入力!$K29=X$7),"●","")</f>
        <v/>
      </c>
      <c r="Y24" s="273" t="str">
        <f>IF(OR(女入力!$G29=Y$7,女入力!$I29=Y$7,女入力!$K29=Y$7),"●","")</f>
        <v/>
      </c>
      <c r="Z24" s="273" t="str">
        <f>IF(OR(女入力!$G29=Z$7,女入力!$I29=Z$7,女入力!$K29=Z$7),"●","")</f>
        <v/>
      </c>
      <c r="AA24" s="274"/>
      <c r="AB24" s="273" t="str">
        <f>IF(女入力!M29="○","○","")</f>
        <v/>
      </c>
      <c r="AC24" s="294" t="str">
        <f>IF(女入力!O29="○","○","")</f>
        <v/>
      </c>
      <c r="AD24" s="194" t="str">
        <f t="shared" si="0"/>
        <v/>
      </c>
    </row>
    <row r="25" spans="2:30" ht="24.75" customHeight="1" x14ac:dyDescent="0.15">
      <c r="B25" s="134">
        <v>18</v>
      </c>
      <c r="C25" s="273" t="str">
        <f>IF(女入力!B30="","",女入力!B30)</f>
        <v/>
      </c>
      <c r="D25" s="273" t="str">
        <f>IF(女入力!C30="","",女入力!C30)</f>
        <v/>
      </c>
      <c r="E25" s="273" t="str">
        <f>IF(女入力!F30="","",女入力!F30)</f>
        <v/>
      </c>
      <c r="F25" s="273" t="str">
        <f>IF(OR(女入力!$G30=F$7,女入力!$I30=F$7,女入力!$K30=F$7),"●","")</f>
        <v/>
      </c>
      <c r="G25" s="273" t="str">
        <f>IF(OR(女入力!$G30=G$7,女入力!$I30=G$7,女入力!$K30=G$7),"●","")</f>
        <v/>
      </c>
      <c r="H25" s="273" t="str">
        <f>IF(OR(女入力!$G30=H$7,女入力!$I30=H$7,女入力!$K30=H$7),"●","")</f>
        <v/>
      </c>
      <c r="I25" s="273" t="str">
        <f>IF(OR(女入力!$G30=I$7,女入力!$I30=I$7,女入力!$K30=I$7),"●","")</f>
        <v/>
      </c>
      <c r="J25" s="273" t="str">
        <f>IF(OR(女入力!$G30=J$7,女入力!$I30=J$7,女入力!$K30=J$7),"●","")</f>
        <v/>
      </c>
      <c r="K25" s="273" t="str">
        <f>IF(OR(女入力!$G30=K$7,女入力!$I30=K$7,女入力!$K30=K$7),"●","")</f>
        <v/>
      </c>
      <c r="L25" s="274"/>
      <c r="M25" s="273" t="str">
        <f>IF(OR(女入力!$G30=M$7,女入力!$I30=M$7,女入力!$K30=M$7),"●","")</f>
        <v/>
      </c>
      <c r="N25" s="274"/>
      <c r="O25" s="273" t="str">
        <f>IF(OR(女入力!$G30=O$7,女入力!$I30=O$7,女入力!$K30=O$7),"●","")</f>
        <v/>
      </c>
      <c r="P25" s="274"/>
      <c r="Q25" s="273" t="str">
        <f>IF(OR(女入力!$G30=Q$7,女入力!$I30=Q$7,女入力!$K30=Q$7),"●","")</f>
        <v/>
      </c>
      <c r="R25" s="273" t="str">
        <f>IF(OR(女入力!$G30=R$7,女入力!$I30=R$7,女入力!$K30=R$7),"●","")</f>
        <v/>
      </c>
      <c r="S25" s="273" t="str">
        <f>IF(OR(女入力!$G30=S$7,女入力!$I30=S$7,女入力!$K30=S$7),"●","")</f>
        <v/>
      </c>
      <c r="T25" s="273" t="str">
        <f>IF(OR(女入力!$G30=T$7,女入力!$I30=T$7,女入力!$K30=T$7),"●","")</f>
        <v/>
      </c>
      <c r="U25" s="273" t="str">
        <f>IF(OR(女入力!$G30=U$7,女入力!$I30=U$7,女入力!$K30=U$7),"●","")</f>
        <v/>
      </c>
      <c r="V25" s="273" t="str">
        <f>IF(OR(女入力!$G30=V$7,女入力!$I30=V$7,女入力!$K30=V$7),"●","")</f>
        <v/>
      </c>
      <c r="W25" s="273" t="str">
        <f>IF(OR(女入力!$G30=W$7,女入力!$I30=W$7,女入力!$K30=W$7),"●","")</f>
        <v/>
      </c>
      <c r="X25" s="273" t="str">
        <f>IF(OR(女入力!$G30=X$7,女入力!$I30=X$7,女入力!$K30=X$7),"●","")</f>
        <v/>
      </c>
      <c r="Y25" s="273" t="str">
        <f>IF(OR(女入力!$G30=Y$7,女入力!$I30=Y$7,女入力!$K30=Y$7),"●","")</f>
        <v/>
      </c>
      <c r="Z25" s="273" t="str">
        <f>IF(OR(女入力!$G30=Z$7,女入力!$I30=Z$7,女入力!$K30=Z$7),"●","")</f>
        <v/>
      </c>
      <c r="AA25" s="274"/>
      <c r="AB25" s="273" t="str">
        <f>IF(女入力!M30="○","○","")</f>
        <v/>
      </c>
      <c r="AC25" s="294" t="str">
        <f>IF(女入力!O30="○","○","")</f>
        <v/>
      </c>
      <c r="AD25" s="194" t="str">
        <f t="shared" si="0"/>
        <v/>
      </c>
    </row>
    <row r="26" spans="2:30" ht="24.75" customHeight="1" x14ac:dyDescent="0.15">
      <c r="B26" s="134">
        <v>19</v>
      </c>
      <c r="C26" s="273" t="str">
        <f>IF(女入力!B31="","",女入力!B31)</f>
        <v/>
      </c>
      <c r="D26" s="273" t="str">
        <f>IF(女入力!C31="","",女入力!C31)</f>
        <v/>
      </c>
      <c r="E26" s="273" t="str">
        <f>IF(女入力!F31="","",女入力!F31)</f>
        <v/>
      </c>
      <c r="F26" s="273" t="str">
        <f>IF(OR(女入力!$G31=F$7,女入力!$I31=F$7,女入力!$K31=F$7),"●","")</f>
        <v/>
      </c>
      <c r="G26" s="273" t="str">
        <f>IF(OR(女入力!$G31=G$7,女入力!$I31=G$7,女入力!$K31=G$7),"●","")</f>
        <v/>
      </c>
      <c r="H26" s="273" t="str">
        <f>IF(OR(女入力!$G31=H$7,女入力!$I31=H$7,女入力!$K31=H$7),"●","")</f>
        <v/>
      </c>
      <c r="I26" s="273" t="str">
        <f>IF(OR(女入力!$G31=I$7,女入力!$I31=I$7,女入力!$K31=I$7),"●","")</f>
        <v/>
      </c>
      <c r="J26" s="273" t="str">
        <f>IF(OR(女入力!$G31=J$7,女入力!$I31=J$7,女入力!$K31=J$7),"●","")</f>
        <v/>
      </c>
      <c r="K26" s="273" t="str">
        <f>IF(OR(女入力!$G31=K$7,女入力!$I31=K$7,女入力!$K31=K$7),"●","")</f>
        <v/>
      </c>
      <c r="L26" s="274"/>
      <c r="M26" s="273" t="str">
        <f>IF(OR(女入力!$G31=M$7,女入力!$I31=M$7,女入力!$K31=M$7),"●","")</f>
        <v/>
      </c>
      <c r="N26" s="274"/>
      <c r="O26" s="273" t="str">
        <f>IF(OR(女入力!$G31=O$7,女入力!$I31=O$7,女入力!$K31=O$7),"●","")</f>
        <v/>
      </c>
      <c r="P26" s="274"/>
      <c r="Q26" s="273" t="str">
        <f>IF(OR(女入力!$G31=Q$7,女入力!$I31=Q$7,女入力!$K31=Q$7),"●","")</f>
        <v/>
      </c>
      <c r="R26" s="273" t="str">
        <f>IF(OR(女入力!$G31=R$7,女入力!$I31=R$7,女入力!$K31=R$7),"●","")</f>
        <v/>
      </c>
      <c r="S26" s="273" t="str">
        <f>IF(OR(女入力!$G31=S$7,女入力!$I31=S$7,女入力!$K31=S$7),"●","")</f>
        <v/>
      </c>
      <c r="T26" s="273" t="str">
        <f>IF(OR(女入力!$G31=T$7,女入力!$I31=T$7,女入力!$K31=T$7),"●","")</f>
        <v/>
      </c>
      <c r="U26" s="273" t="str">
        <f>IF(OR(女入力!$G31=U$7,女入力!$I31=U$7,女入力!$K31=U$7),"●","")</f>
        <v/>
      </c>
      <c r="V26" s="273" t="str">
        <f>IF(OR(女入力!$G31=V$7,女入力!$I31=V$7,女入力!$K31=V$7),"●","")</f>
        <v/>
      </c>
      <c r="W26" s="273" t="str">
        <f>IF(OR(女入力!$G31=W$7,女入力!$I31=W$7,女入力!$K31=W$7),"●","")</f>
        <v/>
      </c>
      <c r="X26" s="273" t="str">
        <f>IF(OR(女入力!$G31=X$7,女入力!$I31=X$7,女入力!$K31=X$7),"●","")</f>
        <v/>
      </c>
      <c r="Y26" s="273" t="str">
        <f>IF(OR(女入力!$G31=Y$7,女入力!$I31=Y$7,女入力!$K31=Y$7),"●","")</f>
        <v/>
      </c>
      <c r="Z26" s="273" t="str">
        <f>IF(OR(女入力!$G31=Z$7,女入力!$I31=Z$7,女入力!$K31=Z$7),"●","")</f>
        <v/>
      </c>
      <c r="AA26" s="274"/>
      <c r="AB26" s="273" t="str">
        <f>IF(女入力!M31="○","○","")</f>
        <v/>
      </c>
      <c r="AC26" s="294" t="str">
        <f>IF(女入力!O31="○","○","")</f>
        <v/>
      </c>
      <c r="AD26" s="194" t="str">
        <f t="shared" si="0"/>
        <v/>
      </c>
    </row>
    <row r="27" spans="2:30" ht="24.75" customHeight="1" x14ac:dyDescent="0.15">
      <c r="B27" s="134">
        <v>20</v>
      </c>
      <c r="C27" s="273" t="str">
        <f>IF(女入力!B32="","",女入力!B32)</f>
        <v/>
      </c>
      <c r="D27" s="273" t="str">
        <f>IF(女入力!C32="","",女入力!C32)</f>
        <v/>
      </c>
      <c r="E27" s="273" t="str">
        <f>IF(女入力!F32="","",女入力!F32)</f>
        <v/>
      </c>
      <c r="F27" s="273" t="str">
        <f>IF(OR(女入力!$G32=F$7,女入力!$I32=F$7,女入力!$K32=F$7),"●","")</f>
        <v/>
      </c>
      <c r="G27" s="273" t="str">
        <f>IF(OR(女入力!$G32=G$7,女入力!$I32=G$7,女入力!$K32=G$7),"●","")</f>
        <v/>
      </c>
      <c r="H27" s="273" t="str">
        <f>IF(OR(女入力!$G32=H$7,女入力!$I32=H$7,女入力!$K32=H$7),"●","")</f>
        <v/>
      </c>
      <c r="I27" s="273" t="str">
        <f>IF(OR(女入力!$G32=I$7,女入力!$I32=I$7,女入力!$K32=I$7),"●","")</f>
        <v/>
      </c>
      <c r="J27" s="273" t="str">
        <f>IF(OR(女入力!$G32=J$7,女入力!$I32=J$7,女入力!$K32=J$7),"●","")</f>
        <v/>
      </c>
      <c r="K27" s="273" t="str">
        <f>IF(OR(女入力!$G32=K$7,女入力!$I32=K$7,女入力!$K32=K$7),"●","")</f>
        <v/>
      </c>
      <c r="L27" s="274"/>
      <c r="M27" s="273" t="str">
        <f>IF(OR(女入力!$G32=M$7,女入力!$I32=M$7,女入力!$K32=M$7),"●","")</f>
        <v/>
      </c>
      <c r="N27" s="274"/>
      <c r="O27" s="273" t="str">
        <f>IF(OR(女入力!$G32=O$7,女入力!$I32=O$7,女入力!$K32=O$7),"●","")</f>
        <v/>
      </c>
      <c r="P27" s="274"/>
      <c r="Q27" s="273" t="str">
        <f>IF(OR(女入力!$G32=Q$7,女入力!$I32=Q$7,女入力!$K32=Q$7),"●","")</f>
        <v/>
      </c>
      <c r="R27" s="273" t="str">
        <f>IF(OR(女入力!$G32=R$7,女入力!$I32=R$7,女入力!$K32=R$7),"●","")</f>
        <v/>
      </c>
      <c r="S27" s="273" t="str">
        <f>IF(OR(女入力!$G32=S$7,女入力!$I32=S$7,女入力!$K32=S$7),"●","")</f>
        <v/>
      </c>
      <c r="T27" s="273" t="str">
        <f>IF(OR(女入力!$G32=T$7,女入力!$I32=T$7,女入力!$K32=T$7),"●","")</f>
        <v/>
      </c>
      <c r="U27" s="273" t="str">
        <f>IF(OR(女入力!$G32=U$7,女入力!$I32=U$7,女入力!$K32=U$7),"●","")</f>
        <v/>
      </c>
      <c r="V27" s="273" t="str">
        <f>IF(OR(女入力!$G32=V$7,女入力!$I32=V$7,女入力!$K32=V$7),"●","")</f>
        <v/>
      </c>
      <c r="W27" s="273" t="str">
        <f>IF(OR(女入力!$G32=W$7,女入力!$I32=W$7,女入力!$K32=W$7),"●","")</f>
        <v/>
      </c>
      <c r="X27" s="273" t="str">
        <f>IF(OR(女入力!$G32=X$7,女入力!$I32=X$7,女入力!$K32=X$7),"●","")</f>
        <v/>
      </c>
      <c r="Y27" s="273" t="str">
        <f>IF(OR(女入力!$G32=Y$7,女入力!$I32=Y$7,女入力!$K32=Y$7),"●","")</f>
        <v/>
      </c>
      <c r="Z27" s="273" t="str">
        <f>IF(OR(女入力!$G32=Z$7,女入力!$I32=Z$7,女入力!$K32=Z$7),"●","")</f>
        <v/>
      </c>
      <c r="AA27" s="274"/>
      <c r="AB27" s="273" t="str">
        <f>IF(女入力!M32="○","○","")</f>
        <v/>
      </c>
      <c r="AC27" s="294" t="str">
        <f>IF(女入力!O32="○","○","")</f>
        <v/>
      </c>
      <c r="AD27" s="194" t="str">
        <f t="shared" si="0"/>
        <v/>
      </c>
    </row>
    <row r="28" spans="2:30" ht="24.75" customHeight="1" x14ac:dyDescent="0.15">
      <c r="B28" s="134">
        <v>21</v>
      </c>
      <c r="C28" s="273" t="str">
        <f>IF(女入力!B33="","",女入力!B33)</f>
        <v/>
      </c>
      <c r="D28" s="273" t="str">
        <f>IF(女入力!C33="","",女入力!C33)</f>
        <v/>
      </c>
      <c r="E28" s="273" t="str">
        <f>IF(女入力!F33="","",女入力!F33)</f>
        <v/>
      </c>
      <c r="F28" s="273" t="str">
        <f>IF(OR(女入力!$G33=F$7,女入力!$I33=F$7,女入力!$K33=F$7),"●","")</f>
        <v/>
      </c>
      <c r="G28" s="273" t="str">
        <f>IF(OR(女入力!$G33=G$7,女入力!$I33=G$7,女入力!$K33=G$7),"●","")</f>
        <v/>
      </c>
      <c r="H28" s="273" t="str">
        <f>IF(OR(女入力!$G33=H$7,女入力!$I33=H$7,女入力!$K33=H$7),"●","")</f>
        <v/>
      </c>
      <c r="I28" s="273" t="str">
        <f>IF(OR(女入力!$G33=I$7,女入力!$I33=I$7,女入力!$K33=I$7),"●","")</f>
        <v/>
      </c>
      <c r="J28" s="273" t="str">
        <f>IF(OR(女入力!$G33=J$7,女入力!$I33=J$7,女入力!$K33=J$7),"●","")</f>
        <v/>
      </c>
      <c r="K28" s="273" t="str">
        <f>IF(OR(女入力!$G33=K$7,女入力!$I33=K$7,女入力!$K33=K$7),"●","")</f>
        <v/>
      </c>
      <c r="L28" s="274"/>
      <c r="M28" s="273" t="str">
        <f>IF(OR(女入力!$G33=M$7,女入力!$I33=M$7,女入力!$K33=M$7),"●","")</f>
        <v/>
      </c>
      <c r="N28" s="274"/>
      <c r="O28" s="273" t="str">
        <f>IF(OR(女入力!$G33=O$7,女入力!$I33=O$7,女入力!$K33=O$7),"●","")</f>
        <v/>
      </c>
      <c r="P28" s="274"/>
      <c r="Q28" s="273" t="str">
        <f>IF(OR(女入力!$G33=Q$7,女入力!$I33=Q$7,女入力!$K33=Q$7),"●","")</f>
        <v/>
      </c>
      <c r="R28" s="273" t="str">
        <f>IF(OR(女入力!$G33=R$7,女入力!$I33=R$7,女入力!$K33=R$7),"●","")</f>
        <v/>
      </c>
      <c r="S28" s="273" t="str">
        <f>IF(OR(女入力!$G33=S$7,女入力!$I33=S$7,女入力!$K33=S$7),"●","")</f>
        <v/>
      </c>
      <c r="T28" s="273" t="str">
        <f>IF(OR(女入力!$G33=T$7,女入力!$I33=T$7,女入力!$K33=T$7),"●","")</f>
        <v/>
      </c>
      <c r="U28" s="273" t="str">
        <f>IF(OR(女入力!$G33=U$7,女入力!$I33=U$7,女入力!$K33=U$7),"●","")</f>
        <v/>
      </c>
      <c r="V28" s="273" t="str">
        <f>IF(OR(女入力!$G33=V$7,女入力!$I33=V$7,女入力!$K33=V$7),"●","")</f>
        <v/>
      </c>
      <c r="W28" s="273" t="str">
        <f>IF(OR(女入力!$G33=W$7,女入力!$I33=W$7,女入力!$K33=W$7),"●","")</f>
        <v/>
      </c>
      <c r="X28" s="273" t="str">
        <f>IF(OR(女入力!$G33=X$7,女入力!$I33=X$7,女入力!$K33=X$7),"●","")</f>
        <v/>
      </c>
      <c r="Y28" s="273" t="str">
        <f>IF(OR(女入力!$G33=Y$7,女入力!$I33=Y$7,女入力!$K33=Y$7),"●","")</f>
        <v/>
      </c>
      <c r="Z28" s="273" t="str">
        <f>IF(OR(女入力!$G33=Z$7,女入力!$I33=Z$7,女入力!$K33=Z$7),"●","")</f>
        <v/>
      </c>
      <c r="AA28" s="274"/>
      <c r="AB28" s="273" t="str">
        <f>IF(女入力!M33="○","○","")</f>
        <v/>
      </c>
      <c r="AC28" s="294" t="str">
        <f>IF(女入力!O33="○","○","")</f>
        <v/>
      </c>
      <c r="AD28" s="194" t="str">
        <f t="shared" si="0"/>
        <v/>
      </c>
    </row>
    <row r="29" spans="2:30" ht="24.75" customHeight="1" x14ac:dyDescent="0.15">
      <c r="B29" s="134">
        <v>22</v>
      </c>
      <c r="C29" s="273" t="str">
        <f>IF(女入力!B34="","",女入力!B34)</f>
        <v/>
      </c>
      <c r="D29" s="273" t="str">
        <f>IF(女入力!C34="","",女入力!C34)</f>
        <v/>
      </c>
      <c r="E29" s="273" t="str">
        <f>IF(女入力!F34="","",女入力!F34)</f>
        <v/>
      </c>
      <c r="F29" s="273" t="str">
        <f>IF(OR(女入力!$G34=F$7,女入力!$I34=F$7,女入力!$K34=F$7),"●","")</f>
        <v/>
      </c>
      <c r="G29" s="273" t="str">
        <f>IF(OR(女入力!$G34=G$7,女入力!$I34=G$7,女入力!$K34=G$7),"●","")</f>
        <v/>
      </c>
      <c r="H29" s="273" t="str">
        <f>IF(OR(女入力!$G34=H$7,女入力!$I34=H$7,女入力!$K34=H$7),"●","")</f>
        <v/>
      </c>
      <c r="I29" s="273" t="str">
        <f>IF(OR(女入力!$G34=I$7,女入力!$I34=I$7,女入力!$K34=I$7),"●","")</f>
        <v/>
      </c>
      <c r="J29" s="273" t="str">
        <f>IF(OR(女入力!$G34=J$7,女入力!$I34=J$7,女入力!$K34=J$7),"●","")</f>
        <v/>
      </c>
      <c r="K29" s="273" t="str">
        <f>IF(OR(女入力!$G34=K$7,女入力!$I34=K$7,女入力!$K34=K$7),"●","")</f>
        <v/>
      </c>
      <c r="L29" s="274"/>
      <c r="M29" s="273" t="str">
        <f>IF(OR(女入力!$G34=M$7,女入力!$I34=M$7,女入力!$K34=M$7),"●","")</f>
        <v/>
      </c>
      <c r="N29" s="274"/>
      <c r="O29" s="273" t="str">
        <f>IF(OR(女入力!$G34=O$7,女入力!$I34=O$7,女入力!$K34=O$7),"●","")</f>
        <v/>
      </c>
      <c r="P29" s="274"/>
      <c r="Q29" s="273" t="str">
        <f>IF(OR(女入力!$G34=Q$7,女入力!$I34=Q$7,女入力!$K34=Q$7),"●","")</f>
        <v/>
      </c>
      <c r="R29" s="273" t="str">
        <f>IF(OR(女入力!$G34=R$7,女入力!$I34=R$7,女入力!$K34=R$7),"●","")</f>
        <v/>
      </c>
      <c r="S29" s="273" t="str">
        <f>IF(OR(女入力!$G34=S$7,女入力!$I34=S$7,女入力!$K34=S$7),"●","")</f>
        <v/>
      </c>
      <c r="T29" s="273" t="str">
        <f>IF(OR(女入力!$G34=T$7,女入力!$I34=T$7,女入力!$K34=T$7),"●","")</f>
        <v/>
      </c>
      <c r="U29" s="273" t="str">
        <f>IF(OR(女入力!$G34=U$7,女入力!$I34=U$7,女入力!$K34=U$7),"●","")</f>
        <v/>
      </c>
      <c r="V29" s="273" t="str">
        <f>IF(OR(女入力!$G34=V$7,女入力!$I34=V$7,女入力!$K34=V$7),"●","")</f>
        <v/>
      </c>
      <c r="W29" s="273" t="str">
        <f>IF(OR(女入力!$G34=W$7,女入力!$I34=W$7,女入力!$K34=W$7),"●","")</f>
        <v/>
      </c>
      <c r="X29" s="273" t="str">
        <f>IF(OR(女入力!$G34=X$7,女入力!$I34=X$7,女入力!$K34=X$7),"●","")</f>
        <v/>
      </c>
      <c r="Y29" s="273" t="str">
        <f>IF(OR(女入力!$G34=Y$7,女入力!$I34=Y$7,女入力!$K34=Y$7),"●","")</f>
        <v/>
      </c>
      <c r="Z29" s="273" t="str">
        <f>IF(OR(女入力!$G34=Z$7,女入力!$I34=Z$7,女入力!$K34=Z$7),"●","")</f>
        <v/>
      </c>
      <c r="AA29" s="274"/>
      <c r="AB29" s="273" t="str">
        <f>IF(女入力!M34="○","○","")</f>
        <v/>
      </c>
      <c r="AC29" s="294" t="str">
        <f>IF(女入力!O34="○","○","")</f>
        <v/>
      </c>
      <c r="AD29" s="194" t="str">
        <f t="shared" si="0"/>
        <v/>
      </c>
    </row>
    <row r="30" spans="2:30" ht="24.75" customHeight="1" x14ac:dyDescent="0.15">
      <c r="B30" s="134">
        <v>23</v>
      </c>
      <c r="C30" s="273" t="str">
        <f>IF(女入力!B35="","",女入力!B35)</f>
        <v/>
      </c>
      <c r="D30" s="273" t="str">
        <f>IF(女入力!C35="","",女入力!C35)</f>
        <v/>
      </c>
      <c r="E30" s="273" t="str">
        <f>IF(女入力!F35="","",女入力!F35)</f>
        <v/>
      </c>
      <c r="F30" s="273" t="str">
        <f>IF(OR(女入力!$G35=F$7,女入力!$I35=F$7,女入力!$K35=F$7),"●","")</f>
        <v/>
      </c>
      <c r="G30" s="273" t="str">
        <f>IF(OR(女入力!$G35=G$7,女入力!$I35=G$7,女入力!$K35=G$7),"●","")</f>
        <v/>
      </c>
      <c r="H30" s="273" t="str">
        <f>IF(OR(女入力!$G35=H$7,女入力!$I35=H$7,女入力!$K35=H$7),"●","")</f>
        <v/>
      </c>
      <c r="I30" s="273" t="str">
        <f>IF(OR(女入力!$G35=I$7,女入力!$I35=I$7,女入力!$K35=I$7),"●","")</f>
        <v/>
      </c>
      <c r="J30" s="273" t="str">
        <f>IF(OR(女入力!$G35=J$7,女入力!$I35=J$7,女入力!$K35=J$7),"●","")</f>
        <v/>
      </c>
      <c r="K30" s="273" t="str">
        <f>IF(OR(女入力!$G35=K$7,女入力!$I35=K$7,女入力!$K35=K$7),"●","")</f>
        <v/>
      </c>
      <c r="L30" s="274"/>
      <c r="M30" s="273" t="str">
        <f>IF(OR(女入力!$G35=M$7,女入力!$I35=M$7,女入力!$K35=M$7),"●","")</f>
        <v/>
      </c>
      <c r="N30" s="274"/>
      <c r="O30" s="273" t="str">
        <f>IF(OR(女入力!$G35=O$7,女入力!$I35=O$7,女入力!$K35=O$7),"●","")</f>
        <v/>
      </c>
      <c r="P30" s="274"/>
      <c r="Q30" s="273" t="str">
        <f>IF(OR(女入力!$G35=Q$7,女入力!$I35=Q$7,女入力!$K35=Q$7),"●","")</f>
        <v/>
      </c>
      <c r="R30" s="273" t="str">
        <f>IF(OR(女入力!$G35=R$7,女入力!$I35=R$7,女入力!$K35=R$7),"●","")</f>
        <v/>
      </c>
      <c r="S30" s="273" t="str">
        <f>IF(OR(女入力!$G35=S$7,女入力!$I35=S$7,女入力!$K35=S$7),"●","")</f>
        <v/>
      </c>
      <c r="T30" s="273" t="str">
        <f>IF(OR(女入力!$G35=T$7,女入力!$I35=T$7,女入力!$K35=T$7),"●","")</f>
        <v/>
      </c>
      <c r="U30" s="273" t="str">
        <f>IF(OR(女入力!$G35=U$7,女入力!$I35=U$7,女入力!$K35=U$7),"●","")</f>
        <v/>
      </c>
      <c r="V30" s="273" t="str">
        <f>IF(OR(女入力!$G35=V$7,女入力!$I35=V$7,女入力!$K35=V$7),"●","")</f>
        <v/>
      </c>
      <c r="W30" s="273" t="str">
        <f>IF(OR(女入力!$G35=W$7,女入力!$I35=W$7,女入力!$K35=W$7),"●","")</f>
        <v/>
      </c>
      <c r="X30" s="273" t="str">
        <f>IF(OR(女入力!$G35=X$7,女入力!$I35=X$7,女入力!$K35=X$7),"●","")</f>
        <v/>
      </c>
      <c r="Y30" s="273" t="str">
        <f>IF(OR(女入力!$G35=Y$7,女入力!$I35=Y$7,女入力!$K35=Y$7),"●","")</f>
        <v/>
      </c>
      <c r="Z30" s="273" t="str">
        <f>IF(OR(女入力!$G35=Z$7,女入力!$I35=Z$7,女入力!$K35=Z$7),"●","")</f>
        <v/>
      </c>
      <c r="AA30" s="274"/>
      <c r="AB30" s="273" t="str">
        <f>IF(女入力!M35="○","○","")</f>
        <v/>
      </c>
      <c r="AC30" s="294" t="str">
        <f>IF(女入力!O35="○","○","")</f>
        <v/>
      </c>
      <c r="AD30" s="194" t="str">
        <f t="shared" si="0"/>
        <v/>
      </c>
    </row>
    <row r="31" spans="2:30" ht="24.75" customHeight="1" x14ac:dyDescent="0.15">
      <c r="B31" s="134">
        <v>24</v>
      </c>
      <c r="C31" s="273" t="str">
        <f>IF(女入力!B36="","",女入力!B36)</f>
        <v/>
      </c>
      <c r="D31" s="273" t="str">
        <f>IF(女入力!C36="","",女入力!C36)</f>
        <v/>
      </c>
      <c r="E31" s="273" t="str">
        <f>IF(女入力!F36="","",女入力!F36)</f>
        <v/>
      </c>
      <c r="F31" s="273" t="str">
        <f>IF(OR(女入力!$G36=F$7,女入力!$I36=F$7,女入力!$K36=F$7),"●","")</f>
        <v/>
      </c>
      <c r="G31" s="273" t="str">
        <f>IF(OR(女入力!$G36=G$7,女入力!$I36=G$7,女入力!$K36=G$7),"●","")</f>
        <v/>
      </c>
      <c r="H31" s="273" t="str">
        <f>IF(OR(女入力!$G36=H$7,女入力!$I36=H$7,女入力!$K36=H$7),"●","")</f>
        <v/>
      </c>
      <c r="I31" s="273" t="str">
        <f>IF(OR(女入力!$G36=I$7,女入力!$I36=I$7,女入力!$K36=I$7),"●","")</f>
        <v/>
      </c>
      <c r="J31" s="273" t="str">
        <f>IF(OR(女入力!$G36=J$7,女入力!$I36=J$7,女入力!$K36=J$7),"●","")</f>
        <v/>
      </c>
      <c r="K31" s="273" t="str">
        <f>IF(OR(女入力!$G36=K$7,女入力!$I36=K$7,女入力!$K36=K$7),"●","")</f>
        <v/>
      </c>
      <c r="L31" s="274"/>
      <c r="M31" s="273" t="str">
        <f>IF(OR(女入力!$G36=M$7,女入力!$I36=M$7,女入力!$K36=M$7),"●","")</f>
        <v/>
      </c>
      <c r="N31" s="274"/>
      <c r="O31" s="273" t="str">
        <f>IF(OR(女入力!$G36=O$7,女入力!$I36=O$7,女入力!$K36=O$7),"●","")</f>
        <v/>
      </c>
      <c r="P31" s="274"/>
      <c r="Q31" s="273" t="str">
        <f>IF(OR(女入力!$G36=Q$7,女入力!$I36=Q$7,女入力!$K36=Q$7),"●","")</f>
        <v/>
      </c>
      <c r="R31" s="273" t="str">
        <f>IF(OR(女入力!$G36=R$7,女入力!$I36=R$7,女入力!$K36=R$7),"●","")</f>
        <v/>
      </c>
      <c r="S31" s="273" t="str">
        <f>IF(OR(女入力!$G36=S$7,女入力!$I36=S$7,女入力!$K36=S$7),"●","")</f>
        <v/>
      </c>
      <c r="T31" s="273" t="str">
        <f>IF(OR(女入力!$G36=T$7,女入力!$I36=T$7,女入力!$K36=T$7),"●","")</f>
        <v/>
      </c>
      <c r="U31" s="273" t="str">
        <f>IF(OR(女入力!$G36=U$7,女入力!$I36=U$7,女入力!$K36=U$7),"●","")</f>
        <v/>
      </c>
      <c r="V31" s="273" t="str">
        <f>IF(OR(女入力!$G36=V$7,女入力!$I36=V$7,女入力!$K36=V$7),"●","")</f>
        <v/>
      </c>
      <c r="W31" s="273" t="str">
        <f>IF(OR(女入力!$G36=W$7,女入力!$I36=W$7,女入力!$K36=W$7),"●","")</f>
        <v/>
      </c>
      <c r="X31" s="273" t="str">
        <f>IF(OR(女入力!$G36=X$7,女入力!$I36=X$7,女入力!$K36=X$7),"●","")</f>
        <v/>
      </c>
      <c r="Y31" s="273" t="str">
        <f>IF(OR(女入力!$G36=Y$7,女入力!$I36=Y$7,女入力!$K36=Y$7),"●","")</f>
        <v/>
      </c>
      <c r="Z31" s="273" t="str">
        <f>IF(OR(女入力!$G36=Z$7,女入力!$I36=Z$7,女入力!$K36=Z$7),"●","")</f>
        <v/>
      </c>
      <c r="AA31" s="274"/>
      <c r="AB31" s="273" t="str">
        <f>IF(女入力!M36="○","○","")</f>
        <v/>
      </c>
      <c r="AC31" s="294" t="str">
        <f>IF(女入力!O36="○","○","")</f>
        <v/>
      </c>
      <c r="AD31" s="194" t="str">
        <f t="shared" si="0"/>
        <v/>
      </c>
    </row>
    <row r="32" spans="2:30" ht="24.75" customHeight="1" x14ac:dyDescent="0.15">
      <c r="B32" s="134">
        <v>25</v>
      </c>
      <c r="C32" s="273" t="str">
        <f>IF(女入力!B37="","",女入力!B37)</f>
        <v/>
      </c>
      <c r="D32" s="273" t="str">
        <f>IF(女入力!C37="","",女入力!C37)</f>
        <v/>
      </c>
      <c r="E32" s="273" t="str">
        <f>IF(女入力!F37="","",女入力!F37)</f>
        <v/>
      </c>
      <c r="F32" s="273" t="str">
        <f>IF(OR(女入力!$G37=F$7,女入力!$I37=F$7,女入力!$K37=F$7),"●","")</f>
        <v/>
      </c>
      <c r="G32" s="273" t="str">
        <f>IF(OR(女入力!$G37=G$7,女入力!$I37=G$7,女入力!$K37=G$7),"●","")</f>
        <v/>
      </c>
      <c r="H32" s="273" t="str">
        <f>IF(OR(女入力!$G37=H$7,女入力!$I37=H$7,女入力!$K37=H$7),"●","")</f>
        <v/>
      </c>
      <c r="I32" s="273" t="str">
        <f>IF(OR(女入力!$G37=I$7,女入力!$I37=I$7,女入力!$K37=I$7),"●","")</f>
        <v/>
      </c>
      <c r="J32" s="273" t="str">
        <f>IF(OR(女入力!$G37=J$7,女入力!$I37=J$7,女入力!$K37=J$7),"●","")</f>
        <v/>
      </c>
      <c r="K32" s="273" t="str">
        <f>IF(OR(女入力!$G37=K$7,女入力!$I37=K$7,女入力!$K37=K$7),"●","")</f>
        <v/>
      </c>
      <c r="L32" s="274"/>
      <c r="M32" s="273" t="str">
        <f>IF(OR(女入力!$G37=M$7,女入力!$I37=M$7,女入力!$K37=M$7),"●","")</f>
        <v/>
      </c>
      <c r="N32" s="274"/>
      <c r="O32" s="273" t="str">
        <f>IF(OR(女入力!$G37=O$7,女入力!$I37=O$7,女入力!$K37=O$7),"●","")</f>
        <v/>
      </c>
      <c r="P32" s="274"/>
      <c r="Q32" s="273" t="str">
        <f>IF(OR(女入力!$G37=Q$7,女入力!$I37=Q$7,女入力!$K37=Q$7),"●","")</f>
        <v/>
      </c>
      <c r="R32" s="273" t="str">
        <f>IF(OR(女入力!$G37=R$7,女入力!$I37=R$7,女入力!$K37=R$7),"●","")</f>
        <v/>
      </c>
      <c r="S32" s="273" t="str">
        <f>IF(OR(女入力!$G37=S$7,女入力!$I37=S$7,女入力!$K37=S$7),"●","")</f>
        <v/>
      </c>
      <c r="T32" s="273" t="str">
        <f>IF(OR(女入力!$G37=T$7,女入力!$I37=T$7,女入力!$K37=T$7),"●","")</f>
        <v/>
      </c>
      <c r="U32" s="273" t="str">
        <f>IF(OR(女入力!$G37=U$7,女入力!$I37=U$7,女入力!$K37=U$7),"●","")</f>
        <v/>
      </c>
      <c r="V32" s="273" t="str">
        <f>IF(OR(女入力!$G37=V$7,女入力!$I37=V$7,女入力!$K37=V$7),"●","")</f>
        <v/>
      </c>
      <c r="W32" s="273" t="str">
        <f>IF(OR(女入力!$G37=W$7,女入力!$I37=W$7,女入力!$K37=W$7),"●","")</f>
        <v/>
      </c>
      <c r="X32" s="273" t="str">
        <f>IF(OR(女入力!$G37=X$7,女入力!$I37=X$7,女入力!$K37=X$7),"●","")</f>
        <v/>
      </c>
      <c r="Y32" s="273" t="str">
        <f>IF(OR(女入力!$G37=Y$7,女入力!$I37=Y$7,女入力!$K37=Y$7),"●","")</f>
        <v/>
      </c>
      <c r="Z32" s="273" t="str">
        <f>IF(OR(女入力!$G37=Z$7,女入力!$I37=Z$7,女入力!$K37=Z$7),"●","")</f>
        <v/>
      </c>
      <c r="AA32" s="274"/>
      <c r="AB32" s="273" t="str">
        <f>IF(女入力!M37="○","○","")</f>
        <v/>
      </c>
      <c r="AC32" s="294" t="str">
        <f>IF(女入力!O37="○","○","")</f>
        <v/>
      </c>
      <c r="AD32" s="194" t="str">
        <f t="shared" si="0"/>
        <v/>
      </c>
    </row>
    <row r="33" spans="2:30" ht="24.75" customHeight="1" x14ac:dyDescent="0.15">
      <c r="B33" s="134">
        <v>26</v>
      </c>
      <c r="C33" s="273" t="str">
        <f>IF(女入力!B38="","",女入力!B38)</f>
        <v/>
      </c>
      <c r="D33" s="273" t="str">
        <f>IF(女入力!C38="","",女入力!C38)</f>
        <v/>
      </c>
      <c r="E33" s="273" t="str">
        <f>IF(女入力!F38="","",女入力!F38)</f>
        <v/>
      </c>
      <c r="F33" s="273" t="str">
        <f>IF(OR(女入力!$G38=F$7,女入力!$I38=F$7,女入力!$K38=F$7),"●","")</f>
        <v/>
      </c>
      <c r="G33" s="273" t="str">
        <f>IF(OR(女入力!$G38=G$7,女入力!$I38=G$7,女入力!$K38=G$7),"●","")</f>
        <v/>
      </c>
      <c r="H33" s="273" t="str">
        <f>IF(OR(女入力!$G38=H$7,女入力!$I38=H$7,女入力!$K38=H$7),"●","")</f>
        <v/>
      </c>
      <c r="I33" s="273" t="str">
        <f>IF(OR(女入力!$G38=I$7,女入力!$I38=I$7,女入力!$K38=I$7),"●","")</f>
        <v/>
      </c>
      <c r="J33" s="273" t="str">
        <f>IF(OR(女入力!$G38=J$7,女入力!$I38=J$7,女入力!$K38=J$7),"●","")</f>
        <v/>
      </c>
      <c r="K33" s="273" t="str">
        <f>IF(OR(女入力!$G38=K$7,女入力!$I38=K$7,女入力!$K38=K$7),"●","")</f>
        <v/>
      </c>
      <c r="L33" s="274"/>
      <c r="M33" s="273" t="str">
        <f>IF(OR(女入力!$G38=M$7,女入力!$I38=M$7,女入力!$K38=M$7),"●","")</f>
        <v/>
      </c>
      <c r="N33" s="274"/>
      <c r="O33" s="273" t="str">
        <f>IF(OR(女入力!$G38=O$7,女入力!$I38=O$7,女入力!$K38=O$7),"●","")</f>
        <v/>
      </c>
      <c r="P33" s="274"/>
      <c r="Q33" s="273" t="str">
        <f>IF(OR(女入力!$G38=Q$7,女入力!$I38=Q$7,女入力!$K38=Q$7),"●","")</f>
        <v/>
      </c>
      <c r="R33" s="273" t="str">
        <f>IF(OR(女入力!$G38=R$7,女入力!$I38=R$7,女入力!$K38=R$7),"●","")</f>
        <v/>
      </c>
      <c r="S33" s="273" t="str">
        <f>IF(OR(女入力!$G38=S$7,女入力!$I38=S$7,女入力!$K38=S$7),"●","")</f>
        <v/>
      </c>
      <c r="T33" s="273" t="str">
        <f>IF(OR(女入力!$G38=T$7,女入力!$I38=T$7,女入力!$K38=T$7),"●","")</f>
        <v/>
      </c>
      <c r="U33" s="273" t="str">
        <f>IF(OR(女入力!$G38=U$7,女入力!$I38=U$7,女入力!$K38=U$7),"●","")</f>
        <v/>
      </c>
      <c r="V33" s="273" t="str">
        <f>IF(OR(女入力!$G38=V$7,女入力!$I38=V$7,女入力!$K38=V$7),"●","")</f>
        <v/>
      </c>
      <c r="W33" s="273" t="str">
        <f>IF(OR(女入力!$G38=W$7,女入力!$I38=W$7,女入力!$K38=W$7),"●","")</f>
        <v/>
      </c>
      <c r="X33" s="273" t="str">
        <f>IF(OR(女入力!$G38=X$7,女入力!$I38=X$7,女入力!$K38=X$7),"●","")</f>
        <v/>
      </c>
      <c r="Y33" s="273" t="str">
        <f>IF(OR(女入力!$G38=Y$7,女入力!$I38=Y$7,女入力!$K38=Y$7),"●","")</f>
        <v/>
      </c>
      <c r="Z33" s="273" t="str">
        <f>IF(OR(女入力!$G38=Z$7,女入力!$I38=Z$7,女入力!$K38=Z$7),"●","")</f>
        <v/>
      </c>
      <c r="AA33" s="274"/>
      <c r="AB33" s="273" t="str">
        <f>IF(女入力!M38="○","○","")</f>
        <v/>
      </c>
      <c r="AC33" s="294" t="str">
        <f>IF(女入力!O38="○","○","")</f>
        <v/>
      </c>
      <c r="AD33" s="194" t="str">
        <f t="shared" si="0"/>
        <v/>
      </c>
    </row>
    <row r="34" spans="2:30" ht="24.75" customHeight="1" x14ac:dyDescent="0.15">
      <c r="B34" s="134">
        <v>27</v>
      </c>
      <c r="C34" s="273" t="str">
        <f>IF(女入力!B39="","",女入力!B39)</f>
        <v/>
      </c>
      <c r="D34" s="273" t="str">
        <f>IF(女入力!C39="","",女入力!C39)</f>
        <v/>
      </c>
      <c r="E34" s="273" t="str">
        <f>IF(女入力!F39="","",女入力!F39)</f>
        <v/>
      </c>
      <c r="F34" s="273" t="str">
        <f>IF(OR(女入力!$G39=F$7,女入力!$I39=F$7,女入力!$K39=F$7),"●","")</f>
        <v/>
      </c>
      <c r="G34" s="273" t="str">
        <f>IF(OR(女入力!$G39=G$7,女入力!$I39=G$7,女入力!$K39=G$7),"●","")</f>
        <v/>
      </c>
      <c r="H34" s="273" t="str">
        <f>IF(OR(女入力!$G39=H$7,女入力!$I39=H$7,女入力!$K39=H$7),"●","")</f>
        <v/>
      </c>
      <c r="I34" s="273" t="str">
        <f>IF(OR(女入力!$G39=I$7,女入力!$I39=I$7,女入力!$K39=I$7),"●","")</f>
        <v/>
      </c>
      <c r="J34" s="273" t="str">
        <f>IF(OR(女入力!$G39=J$7,女入力!$I39=J$7,女入力!$K39=J$7),"●","")</f>
        <v/>
      </c>
      <c r="K34" s="273" t="str">
        <f>IF(OR(女入力!$G39=K$7,女入力!$I39=K$7,女入力!$K39=K$7),"●","")</f>
        <v/>
      </c>
      <c r="L34" s="274"/>
      <c r="M34" s="273" t="str">
        <f>IF(OR(女入力!$G39=M$7,女入力!$I39=M$7,女入力!$K39=M$7),"●","")</f>
        <v/>
      </c>
      <c r="N34" s="274"/>
      <c r="O34" s="273" t="str">
        <f>IF(OR(女入力!$G39=O$7,女入力!$I39=O$7,女入力!$K39=O$7),"●","")</f>
        <v/>
      </c>
      <c r="P34" s="274"/>
      <c r="Q34" s="273" t="str">
        <f>IF(OR(女入力!$G39=Q$7,女入力!$I39=Q$7,女入力!$K39=Q$7),"●","")</f>
        <v/>
      </c>
      <c r="R34" s="273" t="str">
        <f>IF(OR(女入力!$G39=R$7,女入力!$I39=R$7,女入力!$K39=R$7),"●","")</f>
        <v/>
      </c>
      <c r="S34" s="273" t="str">
        <f>IF(OR(女入力!$G39=S$7,女入力!$I39=S$7,女入力!$K39=S$7),"●","")</f>
        <v/>
      </c>
      <c r="T34" s="273" t="str">
        <f>IF(OR(女入力!$G39=T$7,女入力!$I39=T$7,女入力!$K39=T$7),"●","")</f>
        <v/>
      </c>
      <c r="U34" s="273" t="str">
        <f>IF(OR(女入力!$G39=U$7,女入力!$I39=U$7,女入力!$K39=U$7),"●","")</f>
        <v/>
      </c>
      <c r="V34" s="273" t="str">
        <f>IF(OR(女入力!$G39=V$7,女入力!$I39=V$7,女入力!$K39=V$7),"●","")</f>
        <v/>
      </c>
      <c r="W34" s="273" t="str">
        <f>IF(OR(女入力!$G39=W$7,女入力!$I39=W$7,女入力!$K39=W$7),"●","")</f>
        <v/>
      </c>
      <c r="X34" s="273" t="str">
        <f>IF(OR(女入力!$G39=X$7,女入力!$I39=X$7,女入力!$K39=X$7),"●","")</f>
        <v/>
      </c>
      <c r="Y34" s="273" t="str">
        <f>IF(OR(女入力!$G39=Y$7,女入力!$I39=Y$7,女入力!$K39=Y$7),"●","")</f>
        <v/>
      </c>
      <c r="Z34" s="273" t="str">
        <f>IF(OR(女入力!$G39=Z$7,女入力!$I39=Z$7,女入力!$K39=Z$7),"●","")</f>
        <v/>
      </c>
      <c r="AA34" s="274"/>
      <c r="AB34" s="273" t="str">
        <f>IF(女入力!M39="○","○","")</f>
        <v/>
      </c>
      <c r="AC34" s="294" t="str">
        <f>IF(女入力!O39="○","○","")</f>
        <v/>
      </c>
      <c r="AD34" s="194" t="str">
        <f t="shared" si="0"/>
        <v/>
      </c>
    </row>
    <row r="35" spans="2:30" ht="24.75" customHeight="1" x14ac:dyDescent="0.15">
      <c r="B35" s="134">
        <v>28</v>
      </c>
      <c r="C35" s="273" t="str">
        <f>IF(女入力!B40="","",女入力!B40)</f>
        <v/>
      </c>
      <c r="D35" s="273" t="str">
        <f>IF(女入力!C40="","",女入力!C40)</f>
        <v/>
      </c>
      <c r="E35" s="273" t="str">
        <f>IF(女入力!F40="","",女入力!F40)</f>
        <v/>
      </c>
      <c r="F35" s="273" t="str">
        <f>IF(OR(女入力!$G40=F$7,女入力!$I40=F$7,女入力!$K40=F$7),"●","")</f>
        <v/>
      </c>
      <c r="G35" s="273" t="str">
        <f>IF(OR(女入力!$G40=G$7,女入力!$I40=G$7,女入力!$K40=G$7),"●","")</f>
        <v/>
      </c>
      <c r="H35" s="273" t="str">
        <f>IF(OR(女入力!$G40=H$7,女入力!$I40=H$7,女入力!$K40=H$7),"●","")</f>
        <v/>
      </c>
      <c r="I35" s="273" t="str">
        <f>IF(OR(女入力!$G40=I$7,女入力!$I40=I$7,女入力!$K40=I$7),"●","")</f>
        <v/>
      </c>
      <c r="J35" s="273" t="str">
        <f>IF(OR(女入力!$G40=J$7,女入力!$I40=J$7,女入力!$K40=J$7),"●","")</f>
        <v/>
      </c>
      <c r="K35" s="273" t="str">
        <f>IF(OR(女入力!$G40=K$7,女入力!$I40=K$7,女入力!$K40=K$7),"●","")</f>
        <v/>
      </c>
      <c r="L35" s="274"/>
      <c r="M35" s="273" t="str">
        <f>IF(OR(女入力!$G40=M$7,女入力!$I40=M$7,女入力!$K40=M$7),"●","")</f>
        <v/>
      </c>
      <c r="N35" s="274"/>
      <c r="O35" s="273" t="str">
        <f>IF(OR(女入力!$G40=O$7,女入力!$I40=O$7,女入力!$K40=O$7),"●","")</f>
        <v/>
      </c>
      <c r="P35" s="274"/>
      <c r="Q35" s="273" t="str">
        <f>IF(OR(女入力!$G40=Q$7,女入力!$I40=Q$7,女入力!$K40=Q$7),"●","")</f>
        <v/>
      </c>
      <c r="R35" s="273" t="str">
        <f>IF(OR(女入力!$G40=R$7,女入力!$I40=R$7,女入力!$K40=R$7),"●","")</f>
        <v/>
      </c>
      <c r="S35" s="273" t="str">
        <f>IF(OR(女入力!$G40=S$7,女入力!$I40=S$7,女入力!$K40=S$7),"●","")</f>
        <v/>
      </c>
      <c r="T35" s="273" t="str">
        <f>IF(OR(女入力!$G40=T$7,女入力!$I40=T$7,女入力!$K40=T$7),"●","")</f>
        <v/>
      </c>
      <c r="U35" s="273" t="str">
        <f>IF(OR(女入力!$G40=U$7,女入力!$I40=U$7,女入力!$K40=U$7),"●","")</f>
        <v/>
      </c>
      <c r="V35" s="273" t="str">
        <f>IF(OR(女入力!$G40=V$7,女入力!$I40=V$7,女入力!$K40=V$7),"●","")</f>
        <v/>
      </c>
      <c r="W35" s="273" t="str">
        <f>IF(OR(女入力!$G40=W$7,女入力!$I40=W$7,女入力!$K40=W$7),"●","")</f>
        <v/>
      </c>
      <c r="X35" s="273" t="str">
        <f>IF(OR(女入力!$G40=X$7,女入力!$I40=X$7,女入力!$K40=X$7),"●","")</f>
        <v/>
      </c>
      <c r="Y35" s="273" t="str">
        <f>IF(OR(女入力!$G40=Y$7,女入力!$I40=Y$7,女入力!$K40=Y$7),"●","")</f>
        <v/>
      </c>
      <c r="Z35" s="273" t="str">
        <f>IF(OR(女入力!$G40=Z$7,女入力!$I40=Z$7,女入力!$K40=Z$7),"●","")</f>
        <v/>
      </c>
      <c r="AA35" s="274"/>
      <c r="AB35" s="273" t="str">
        <f>IF(女入力!M40="○","○","")</f>
        <v/>
      </c>
      <c r="AC35" s="294" t="str">
        <f>IF(女入力!O40="○","○","")</f>
        <v/>
      </c>
      <c r="AD35" s="194" t="str">
        <f t="shared" si="0"/>
        <v/>
      </c>
    </row>
    <row r="36" spans="2:30" ht="24.75" customHeight="1" x14ac:dyDescent="0.15">
      <c r="B36" s="134">
        <v>29</v>
      </c>
      <c r="C36" s="273" t="str">
        <f>IF(女入力!B41="","",女入力!B41)</f>
        <v/>
      </c>
      <c r="D36" s="273" t="str">
        <f>IF(女入力!C41="","",女入力!C41)</f>
        <v/>
      </c>
      <c r="E36" s="273" t="str">
        <f>IF(女入力!F41="","",女入力!F41)</f>
        <v/>
      </c>
      <c r="F36" s="273" t="str">
        <f>IF(OR(女入力!$G41=F$7,女入力!$I41=F$7,女入力!$K41=F$7),"●","")</f>
        <v/>
      </c>
      <c r="G36" s="273" t="str">
        <f>IF(OR(女入力!$G41=G$7,女入力!$I41=G$7,女入力!$K41=G$7),"●","")</f>
        <v/>
      </c>
      <c r="H36" s="273" t="str">
        <f>IF(OR(女入力!$G41=H$7,女入力!$I41=H$7,女入力!$K41=H$7),"●","")</f>
        <v/>
      </c>
      <c r="I36" s="273" t="str">
        <f>IF(OR(女入力!$G41=I$7,女入力!$I41=I$7,女入力!$K41=I$7),"●","")</f>
        <v/>
      </c>
      <c r="J36" s="273" t="str">
        <f>IF(OR(女入力!$G41=J$7,女入力!$I41=J$7,女入力!$K41=J$7),"●","")</f>
        <v/>
      </c>
      <c r="K36" s="273" t="str">
        <f>IF(OR(女入力!$G41=K$7,女入力!$I41=K$7,女入力!$K41=K$7),"●","")</f>
        <v/>
      </c>
      <c r="L36" s="274"/>
      <c r="M36" s="273" t="str">
        <f>IF(OR(女入力!$G41=M$7,女入力!$I41=M$7,女入力!$K41=M$7),"●","")</f>
        <v/>
      </c>
      <c r="N36" s="274"/>
      <c r="O36" s="273" t="str">
        <f>IF(OR(女入力!$G41=O$7,女入力!$I41=O$7,女入力!$K41=O$7),"●","")</f>
        <v/>
      </c>
      <c r="P36" s="274"/>
      <c r="Q36" s="273" t="str">
        <f>IF(OR(女入力!$G41=Q$7,女入力!$I41=Q$7,女入力!$K41=Q$7),"●","")</f>
        <v/>
      </c>
      <c r="R36" s="273" t="str">
        <f>IF(OR(女入力!$G41=R$7,女入力!$I41=R$7,女入力!$K41=R$7),"●","")</f>
        <v/>
      </c>
      <c r="S36" s="273" t="str">
        <f>IF(OR(女入力!$G41=S$7,女入力!$I41=S$7,女入力!$K41=S$7),"●","")</f>
        <v/>
      </c>
      <c r="T36" s="273" t="str">
        <f>IF(OR(女入力!$G41=T$7,女入力!$I41=T$7,女入力!$K41=T$7),"●","")</f>
        <v/>
      </c>
      <c r="U36" s="273" t="str">
        <f>IF(OR(女入力!$G41=U$7,女入力!$I41=U$7,女入力!$K41=U$7),"●","")</f>
        <v/>
      </c>
      <c r="V36" s="273" t="str">
        <f>IF(OR(女入力!$G41=V$7,女入力!$I41=V$7,女入力!$K41=V$7),"●","")</f>
        <v/>
      </c>
      <c r="W36" s="273" t="str">
        <f>IF(OR(女入力!$G41=W$7,女入力!$I41=W$7,女入力!$K41=W$7),"●","")</f>
        <v/>
      </c>
      <c r="X36" s="273" t="str">
        <f>IF(OR(女入力!$G41=X$7,女入力!$I41=X$7,女入力!$K41=X$7),"●","")</f>
        <v/>
      </c>
      <c r="Y36" s="273" t="str">
        <f>IF(OR(女入力!$G41=Y$7,女入力!$I41=Y$7,女入力!$K41=Y$7),"●","")</f>
        <v/>
      </c>
      <c r="Z36" s="273" t="str">
        <f>IF(OR(女入力!$G41=Z$7,女入力!$I41=Z$7,女入力!$K41=Z$7),"●","")</f>
        <v/>
      </c>
      <c r="AA36" s="274"/>
      <c r="AB36" s="273" t="str">
        <f>IF(女入力!M41="○","○","")</f>
        <v/>
      </c>
      <c r="AC36" s="294" t="str">
        <f>IF(女入力!O41="○","○","")</f>
        <v/>
      </c>
      <c r="AD36" s="194" t="str">
        <f t="shared" si="0"/>
        <v/>
      </c>
    </row>
    <row r="37" spans="2:30" ht="24.75" customHeight="1" x14ac:dyDescent="0.15">
      <c r="B37" s="134">
        <v>30</v>
      </c>
      <c r="C37" s="273" t="str">
        <f>IF(女入力!B42="","",女入力!B42)</f>
        <v/>
      </c>
      <c r="D37" s="273" t="str">
        <f>IF(女入力!C42="","",女入力!C42)</f>
        <v/>
      </c>
      <c r="E37" s="273" t="str">
        <f>IF(女入力!F42="","",女入力!F42)</f>
        <v/>
      </c>
      <c r="F37" s="273" t="str">
        <f>IF(OR(女入力!$G42=F$7,女入力!$I42=F$7,女入力!$K42=F$7),"●","")</f>
        <v/>
      </c>
      <c r="G37" s="273" t="str">
        <f>IF(OR(女入力!$G42=G$7,女入力!$I42=G$7,女入力!$K42=G$7),"●","")</f>
        <v/>
      </c>
      <c r="H37" s="273" t="str">
        <f>IF(OR(女入力!$G42=H$7,女入力!$I42=H$7,女入力!$K42=H$7),"●","")</f>
        <v/>
      </c>
      <c r="I37" s="273" t="str">
        <f>IF(OR(女入力!$G42=I$7,女入力!$I42=I$7,女入力!$K42=I$7),"●","")</f>
        <v/>
      </c>
      <c r="J37" s="273" t="str">
        <f>IF(OR(女入力!$G42=J$7,女入力!$I42=J$7,女入力!$K42=J$7),"●","")</f>
        <v/>
      </c>
      <c r="K37" s="273" t="str">
        <f>IF(OR(女入力!$G42=K$7,女入力!$I42=K$7,女入力!$K42=K$7),"●","")</f>
        <v/>
      </c>
      <c r="L37" s="274"/>
      <c r="M37" s="273" t="str">
        <f>IF(OR(女入力!$G42=M$7,女入力!$I42=M$7,女入力!$K42=M$7),"●","")</f>
        <v/>
      </c>
      <c r="N37" s="274"/>
      <c r="O37" s="273" t="str">
        <f>IF(OR(女入力!$G42=O$7,女入力!$I42=O$7,女入力!$K42=O$7),"●","")</f>
        <v/>
      </c>
      <c r="P37" s="274"/>
      <c r="Q37" s="273" t="str">
        <f>IF(OR(女入力!$G42=Q$7,女入力!$I42=Q$7,女入力!$K42=Q$7),"●","")</f>
        <v/>
      </c>
      <c r="R37" s="273" t="str">
        <f>IF(OR(女入力!$G42=R$7,女入力!$I42=R$7,女入力!$K42=R$7),"●","")</f>
        <v/>
      </c>
      <c r="S37" s="273" t="str">
        <f>IF(OR(女入力!$G42=S$7,女入力!$I42=S$7,女入力!$K42=S$7),"●","")</f>
        <v/>
      </c>
      <c r="T37" s="273" t="str">
        <f>IF(OR(女入力!$G42=T$7,女入力!$I42=T$7,女入力!$K42=T$7),"●","")</f>
        <v/>
      </c>
      <c r="U37" s="273" t="str">
        <f>IF(OR(女入力!$G42=U$7,女入力!$I42=U$7,女入力!$K42=U$7),"●","")</f>
        <v/>
      </c>
      <c r="V37" s="273" t="str">
        <f>IF(OR(女入力!$G42=V$7,女入力!$I42=V$7,女入力!$K42=V$7),"●","")</f>
        <v/>
      </c>
      <c r="W37" s="273" t="str">
        <f>IF(OR(女入力!$G42=W$7,女入力!$I42=W$7,女入力!$K42=W$7),"●","")</f>
        <v/>
      </c>
      <c r="X37" s="273" t="str">
        <f>IF(OR(女入力!$G42=X$7,女入力!$I42=X$7,女入力!$K42=X$7),"●","")</f>
        <v/>
      </c>
      <c r="Y37" s="273" t="str">
        <f>IF(OR(女入力!$G42=Y$7,女入力!$I42=Y$7,女入力!$K42=Y$7),"●","")</f>
        <v/>
      </c>
      <c r="Z37" s="273" t="str">
        <f>IF(OR(女入力!$G42=Z$7,女入力!$I42=Z$7,女入力!$K42=Z$7),"●","")</f>
        <v/>
      </c>
      <c r="AA37" s="274"/>
      <c r="AB37" s="273" t="str">
        <f>IF(女入力!M42="○","○","")</f>
        <v/>
      </c>
      <c r="AC37" s="294" t="str">
        <f>IF(女入力!O42="○","○","")</f>
        <v/>
      </c>
      <c r="AD37" s="194" t="str">
        <f t="shared" si="0"/>
        <v/>
      </c>
    </row>
    <row r="38" spans="2:30" ht="24.75" customHeight="1" x14ac:dyDescent="0.15">
      <c r="B38" s="134">
        <v>31</v>
      </c>
      <c r="C38" s="273" t="str">
        <f>IF(女入力!B43="","",女入力!B43)</f>
        <v/>
      </c>
      <c r="D38" s="273" t="str">
        <f>IF(女入力!C43="","",女入力!C43)</f>
        <v/>
      </c>
      <c r="E38" s="273" t="str">
        <f>IF(女入力!F43="","",女入力!F43)</f>
        <v/>
      </c>
      <c r="F38" s="273" t="str">
        <f>IF(OR(女入力!$G43=F$7,女入力!$I43=F$7,女入力!$K43=F$7),"●","")</f>
        <v/>
      </c>
      <c r="G38" s="273" t="str">
        <f>IF(OR(女入力!$G43=G$7,女入力!$I43=G$7,女入力!$K43=G$7),"●","")</f>
        <v/>
      </c>
      <c r="H38" s="273" t="str">
        <f>IF(OR(女入力!$G43=H$7,女入力!$I43=H$7,女入力!$K43=H$7),"●","")</f>
        <v/>
      </c>
      <c r="I38" s="273" t="str">
        <f>IF(OR(女入力!$G43=I$7,女入力!$I43=I$7,女入力!$K43=I$7),"●","")</f>
        <v/>
      </c>
      <c r="J38" s="273" t="str">
        <f>IF(OR(女入力!$G43=J$7,女入力!$I43=J$7,女入力!$K43=J$7),"●","")</f>
        <v/>
      </c>
      <c r="K38" s="273" t="str">
        <f>IF(OR(女入力!$G43=K$7,女入力!$I43=K$7,女入力!$K43=K$7),"●","")</f>
        <v/>
      </c>
      <c r="L38" s="274"/>
      <c r="M38" s="273" t="str">
        <f>IF(OR(女入力!$G43=M$7,女入力!$I43=M$7,女入力!$K43=M$7),"●","")</f>
        <v/>
      </c>
      <c r="N38" s="274"/>
      <c r="O38" s="273" t="str">
        <f>IF(OR(女入力!$G43=O$7,女入力!$I43=O$7,女入力!$K43=O$7),"●","")</f>
        <v/>
      </c>
      <c r="P38" s="274"/>
      <c r="Q38" s="273" t="str">
        <f>IF(OR(女入力!$G43=Q$7,女入力!$I43=Q$7,女入力!$K43=Q$7),"●","")</f>
        <v/>
      </c>
      <c r="R38" s="273" t="str">
        <f>IF(OR(女入力!$G43=R$7,女入力!$I43=R$7,女入力!$K43=R$7),"●","")</f>
        <v/>
      </c>
      <c r="S38" s="273" t="str">
        <f>IF(OR(女入力!$G43=S$7,女入力!$I43=S$7,女入力!$K43=S$7),"●","")</f>
        <v/>
      </c>
      <c r="T38" s="273" t="str">
        <f>IF(OR(女入力!$G43=T$7,女入力!$I43=T$7,女入力!$K43=T$7),"●","")</f>
        <v/>
      </c>
      <c r="U38" s="273" t="str">
        <f>IF(OR(女入力!$G43=U$7,女入力!$I43=U$7,女入力!$K43=U$7),"●","")</f>
        <v/>
      </c>
      <c r="V38" s="273" t="str">
        <f>IF(OR(女入力!$G43=V$7,女入力!$I43=V$7,女入力!$K43=V$7),"●","")</f>
        <v/>
      </c>
      <c r="W38" s="273" t="str">
        <f>IF(OR(女入力!$G43=W$7,女入力!$I43=W$7,女入力!$K43=W$7),"●","")</f>
        <v/>
      </c>
      <c r="X38" s="273" t="str">
        <f>IF(OR(女入力!$G43=X$7,女入力!$I43=X$7,女入力!$K43=X$7),"●","")</f>
        <v/>
      </c>
      <c r="Y38" s="273" t="str">
        <f>IF(OR(女入力!$G43=Y$7,女入力!$I43=Y$7,女入力!$K43=Y$7),"●","")</f>
        <v/>
      </c>
      <c r="Z38" s="273" t="str">
        <f>IF(OR(女入力!$G43=Z$7,女入力!$I43=Z$7,女入力!$K43=Z$7),"●","")</f>
        <v/>
      </c>
      <c r="AA38" s="274"/>
      <c r="AB38" s="273" t="str">
        <f>IF(女入力!M43="○","○","")</f>
        <v/>
      </c>
      <c r="AC38" s="294" t="str">
        <f>IF(女入力!O43="○","○","")</f>
        <v/>
      </c>
      <c r="AD38" s="194" t="str">
        <f t="shared" si="0"/>
        <v/>
      </c>
    </row>
    <row r="39" spans="2:30" ht="24.75" customHeight="1" x14ac:dyDescent="0.15">
      <c r="B39" s="134">
        <v>32</v>
      </c>
      <c r="C39" s="273" t="str">
        <f>IF(女入力!B44="","",女入力!B44)</f>
        <v/>
      </c>
      <c r="D39" s="273" t="str">
        <f>IF(女入力!C44="","",女入力!C44)</f>
        <v/>
      </c>
      <c r="E39" s="273" t="str">
        <f>IF(女入力!F44="","",女入力!F44)</f>
        <v/>
      </c>
      <c r="F39" s="273" t="str">
        <f>IF(OR(女入力!$G44=F$7,女入力!$I44=F$7,女入力!$K44=F$7),"●","")</f>
        <v/>
      </c>
      <c r="G39" s="273" t="str">
        <f>IF(OR(女入力!$G44=G$7,女入力!$I44=G$7,女入力!$K44=G$7),"●","")</f>
        <v/>
      </c>
      <c r="H39" s="273" t="str">
        <f>IF(OR(女入力!$G44=H$7,女入力!$I44=H$7,女入力!$K44=H$7),"●","")</f>
        <v/>
      </c>
      <c r="I39" s="273" t="str">
        <f>IF(OR(女入力!$G44=I$7,女入力!$I44=I$7,女入力!$K44=I$7),"●","")</f>
        <v/>
      </c>
      <c r="J39" s="273" t="str">
        <f>IF(OR(女入力!$G44=J$7,女入力!$I44=J$7,女入力!$K44=J$7),"●","")</f>
        <v/>
      </c>
      <c r="K39" s="273" t="str">
        <f>IF(OR(女入力!$G44=K$7,女入力!$I44=K$7,女入力!$K44=K$7),"●","")</f>
        <v/>
      </c>
      <c r="L39" s="274"/>
      <c r="M39" s="273" t="str">
        <f>IF(OR(女入力!$G44=M$7,女入力!$I44=M$7,女入力!$K44=M$7),"●","")</f>
        <v/>
      </c>
      <c r="N39" s="274"/>
      <c r="O39" s="273" t="str">
        <f>IF(OR(女入力!$G44=O$7,女入力!$I44=O$7,女入力!$K44=O$7),"●","")</f>
        <v/>
      </c>
      <c r="P39" s="274"/>
      <c r="Q39" s="273" t="str">
        <f>IF(OR(女入力!$G44=Q$7,女入力!$I44=Q$7,女入力!$K44=Q$7),"●","")</f>
        <v/>
      </c>
      <c r="R39" s="273" t="str">
        <f>IF(OR(女入力!$G44=R$7,女入力!$I44=R$7,女入力!$K44=R$7),"●","")</f>
        <v/>
      </c>
      <c r="S39" s="273" t="str">
        <f>IF(OR(女入力!$G44=S$7,女入力!$I44=S$7,女入力!$K44=S$7),"●","")</f>
        <v/>
      </c>
      <c r="T39" s="273" t="str">
        <f>IF(OR(女入力!$G44=T$7,女入力!$I44=T$7,女入力!$K44=T$7),"●","")</f>
        <v/>
      </c>
      <c r="U39" s="273" t="str">
        <f>IF(OR(女入力!$G44=U$7,女入力!$I44=U$7,女入力!$K44=U$7),"●","")</f>
        <v/>
      </c>
      <c r="V39" s="273" t="str">
        <f>IF(OR(女入力!$G44=V$7,女入力!$I44=V$7,女入力!$K44=V$7),"●","")</f>
        <v/>
      </c>
      <c r="W39" s="273" t="str">
        <f>IF(OR(女入力!$G44=W$7,女入力!$I44=W$7,女入力!$K44=W$7),"●","")</f>
        <v/>
      </c>
      <c r="X39" s="273" t="str">
        <f>IF(OR(女入力!$G44=X$7,女入力!$I44=X$7,女入力!$K44=X$7),"●","")</f>
        <v/>
      </c>
      <c r="Y39" s="273" t="str">
        <f>IF(OR(女入力!$G44=Y$7,女入力!$I44=Y$7,女入力!$K44=Y$7),"●","")</f>
        <v/>
      </c>
      <c r="Z39" s="273" t="str">
        <f>IF(OR(女入力!$G44=Z$7,女入力!$I44=Z$7,女入力!$K44=Z$7),"●","")</f>
        <v/>
      </c>
      <c r="AA39" s="274"/>
      <c r="AB39" s="273" t="str">
        <f>IF(女入力!M44="○","○","")</f>
        <v/>
      </c>
      <c r="AC39" s="294" t="str">
        <f>IF(女入力!O44="○","○","")</f>
        <v/>
      </c>
      <c r="AD39" s="194" t="str">
        <f t="shared" si="0"/>
        <v/>
      </c>
    </row>
    <row r="40" spans="2:30" ht="24.75" customHeight="1" x14ac:dyDescent="0.15">
      <c r="B40" s="134">
        <v>33</v>
      </c>
      <c r="C40" s="273" t="str">
        <f>IF(女入力!B45="","",女入力!B45)</f>
        <v/>
      </c>
      <c r="D40" s="273" t="str">
        <f>IF(女入力!C45="","",女入力!C45)</f>
        <v/>
      </c>
      <c r="E40" s="273" t="str">
        <f>IF(女入力!F45="","",女入力!F45)</f>
        <v/>
      </c>
      <c r="F40" s="273" t="str">
        <f>IF(OR(女入力!$G45=F$7,女入力!$I45=F$7,女入力!$K45=F$7),"●","")</f>
        <v/>
      </c>
      <c r="G40" s="273" t="str">
        <f>IF(OR(女入力!$G45=G$7,女入力!$I45=G$7,女入力!$K45=G$7),"●","")</f>
        <v/>
      </c>
      <c r="H40" s="273" t="str">
        <f>IF(OR(女入力!$G45=H$7,女入力!$I45=H$7,女入力!$K45=H$7),"●","")</f>
        <v/>
      </c>
      <c r="I40" s="273" t="str">
        <f>IF(OR(女入力!$G45=I$7,女入力!$I45=I$7,女入力!$K45=I$7),"●","")</f>
        <v/>
      </c>
      <c r="J40" s="273" t="str">
        <f>IF(OR(女入力!$G45=J$7,女入力!$I45=J$7,女入力!$K45=J$7),"●","")</f>
        <v/>
      </c>
      <c r="K40" s="273" t="str">
        <f>IF(OR(女入力!$G45=K$7,女入力!$I45=K$7,女入力!$K45=K$7),"●","")</f>
        <v/>
      </c>
      <c r="L40" s="274"/>
      <c r="M40" s="273" t="str">
        <f>IF(OR(女入力!$G45=M$7,女入力!$I45=M$7,女入力!$K45=M$7),"●","")</f>
        <v/>
      </c>
      <c r="N40" s="274"/>
      <c r="O40" s="273" t="str">
        <f>IF(OR(女入力!$G45=O$7,女入力!$I45=O$7,女入力!$K45=O$7),"●","")</f>
        <v/>
      </c>
      <c r="P40" s="274"/>
      <c r="Q40" s="273" t="str">
        <f>IF(OR(女入力!$G45=Q$7,女入力!$I45=Q$7,女入力!$K45=Q$7),"●","")</f>
        <v/>
      </c>
      <c r="R40" s="273" t="str">
        <f>IF(OR(女入力!$G45=R$7,女入力!$I45=R$7,女入力!$K45=R$7),"●","")</f>
        <v/>
      </c>
      <c r="S40" s="273" t="str">
        <f>IF(OR(女入力!$G45=S$7,女入力!$I45=S$7,女入力!$K45=S$7),"●","")</f>
        <v/>
      </c>
      <c r="T40" s="273" t="str">
        <f>IF(OR(女入力!$G45=T$7,女入力!$I45=T$7,女入力!$K45=T$7),"●","")</f>
        <v/>
      </c>
      <c r="U40" s="273" t="str">
        <f>IF(OR(女入力!$G45=U$7,女入力!$I45=U$7,女入力!$K45=U$7),"●","")</f>
        <v/>
      </c>
      <c r="V40" s="273" t="str">
        <f>IF(OR(女入力!$G45=V$7,女入力!$I45=V$7,女入力!$K45=V$7),"●","")</f>
        <v/>
      </c>
      <c r="W40" s="273" t="str">
        <f>IF(OR(女入力!$G45=W$7,女入力!$I45=W$7,女入力!$K45=W$7),"●","")</f>
        <v/>
      </c>
      <c r="X40" s="273" t="str">
        <f>IF(OR(女入力!$G45=X$7,女入力!$I45=X$7,女入力!$K45=X$7),"●","")</f>
        <v/>
      </c>
      <c r="Y40" s="273" t="str">
        <f>IF(OR(女入力!$G45=Y$7,女入力!$I45=Y$7,女入力!$K45=Y$7),"●","")</f>
        <v/>
      </c>
      <c r="Z40" s="273" t="str">
        <f>IF(OR(女入力!$G45=Z$7,女入力!$I45=Z$7,女入力!$K45=Z$7),"●","")</f>
        <v/>
      </c>
      <c r="AA40" s="274"/>
      <c r="AB40" s="273" t="str">
        <f>IF(女入力!M45="○","○","")</f>
        <v/>
      </c>
      <c r="AC40" s="294" t="str">
        <f>IF(女入力!O45="○","○","")</f>
        <v/>
      </c>
      <c r="AD40" s="194" t="str">
        <f t="shared" si="0"/>
        <v/>
      </c>
    </row>
    <row r="41" spans="2:30" ht="24.75" customHeight="1" x14ac:dyDescent="0.15">
      <c r="B41" s="134">
        <v>34</v>
      </c>
      <c r="C41" s="273" t="str">
        <f>IF(女入力!B46="","",女入力!B46)</f>
        <v/>
      </c>
      <c r="D41" s="273" t="str">
        <f>IF(女入力!C46="","",女入力!C46)</f>
        <v/>
      </c>
      <c r="E41" s="273" t="str">
        <f>IF(女入力!F46="","",女入力!F46)</f>
        <v/>
      </c>
      <c r="F41" s="273" t="str">
        <f>IF(OR(女入力!$G46=F$7,女入力!$I46=F$7,女入力!$K46=F$7),"●","")</f>
        <v/>
      </c>
      <c r="G41" s="273" t="str">
        <f>IF(OR(女入力!$G46=G$7,女入力!$I46=G$7,女入力!$K46=G$7),"●","")</f>
        <v/>
      </c>
      <c r="H41" s="273" t="str">
        <f>IF(OR(女入力!$G46=H$7,女入力!$I46=H$7,女入力!$K46=H$7),"●","")</f>
        <v/>
      </c>
      <c r="I41" s="273" t="str">
        <f>IF(OR(女入力!$G46=I$7,女入力!$I46=I$7,女入力!$K46=I$7),"●","")</f>
        <v/>
      </c>
      <c r="J41" s="273" t="str">
        <f>IF(OR(女入力!$G46=J$7,女入力!$I46=J$7,女入力!$K46=J$7),"●","")</f>
        <v/>
      </c>
      <c r="K41" s="273" t="str">
        <f>IF(OR(女入力!$G46=K$7,女入力!$I46=K$7,女入力!$K46=K$7),"●","")</f>
        <v/>
      </c>
      <c r="L41" s="274"/>
      <c r="M41" s="273" t="str">
        <f>IF(OR(女入力!$G46=M$7,女入力!$I46=M$7,女入力!$K46=M$7),"●","")</f>
        <v/>
      </c>
      <c r="N41" s="274"/>
      <c r="O41" s="273" t="str">
        <f>IF(OR(女入力!$G46=O$7,女入力!$I46=O$7,女入力!$K46=O$7),"●","")</f>
        <v/>
      </c>
      <c r="P41" s="274"/>
      <c r="Q41" s="273" t="str">
        <f>IF(OR(女入力!$G46=Q$7,女入力!$I46=Q$7,女入力!$K46=Q$7),"●","")</f>
        <v/>
      </c>
      <c r="R41" s="273" t="str">
        <f>IF(OR(女入力!$G46=R$7,女入力!$I46=R$7,女入力!$K46=R$7),"●","")</f>
        <v/>
      </c>
      <c r="S41" s="273" t="str">
        <f>IF(OR(女入力!$G46=S$7,女入力!$I46=S$7,女入力!$K46=S$7),"●","")</f>
        <v/>
      </c>
      <c r="T41" s="273" t="str">
        <f>IF(OR(女入力!$G46=T$7,女入力!$I46=T$7,女入力!$K46=T$7),"●","")</f>
        <v/>
      </c>
      <c r="U41" s="273" t="str">
        <f>IF(OR(女入力!$G46=U$7,女入力!$I46=U$7,女入力!$K46=U$7),"●","")</f>
        <v/>
      </c>
      <c r="V41" s="273" t="str">
        <f>IF(OR(女入力!$G46=V$7,女入力!$I46=V$7,女入力!$K46=V$7),"●","")</f>
        <v/>
      </c>
      <c r="W41" s="273" t="str">
        <f>IF(OR(女入力!$G46=W$7,女入力!$I46=W$7,女入力!$K46=W$7),"●","")</f>
        <v/>
      </c>
      <c r="X41" s="273" t="str">
        <f>IF(OR(女入力!$G46=X$7,女入力!$I46=X$7,女入力!$K46=X$7),"●","")</f>
        <v/>
      </c>
      <c r="Y41" s="273" t="str">
        <f>IF(OR(女入力!$G46=Y$7,女入力!$I46=Y$7,女入力!$K46=Y$7),"●","")</f>
        <v/>
      </c>
      <c r="Z41" s="273" t="str">
        <f>IF(OR(女入力!$G46=Z$7,女入力!$I46=Z$7,女入力!$K46=Z$7),"●","")</f>
        <v/>
      </c>
      <c r="AA41" s="274"/>
      <c r="AB41" s="273" t="str">
        <f>IF(女入力!M46="○","○","")</f>
        <v/>
      </c>
      <c r="AC41" s="294" t="str">
        <f>IF(女入力!O46="○","○","")</f>
        <v/>
      </c>
      <c r="AD41" s="194" t="str">
        <f t="shared" si="0"/>
        <v/>
      </c>
    </row>
    <row r="42" spans="2:30" ht="24.75" customHeight="1" x14ac:dyDescent="0.15">
      <c r="B42" s="134">
        <v>35</v>
      </c>
      <c r="C42" s="273" t="str">
        <f>IF(女入力!B47="","",女入力!B47)</f>
        <v/>
      </c>
      <c r="D42" s="273" t="str">
        <f>IF(女入力!C47="","",女入力!C47)</f>
        <v/>
      </c>
      <c r="E42" s="273" t="str">
        <f>IF(女入力!F47="","",女入力!F47)</f>
        <v/>
      </c>
      <c r="F42" s="273" t="str">
        <f>IF(OR(女入力!$G47=F$7,女入力!$I47=F$7,女入力!$K47=F$7),"●","")</f>
        <v/>
      </c>
      <c r="G42" s="273" t="str">
        <f>IF(OR(女入力!$G47=G$7,女入力!$I47=G$7,女入力!$K47=G$7),"●","")</f>
        <v/>
      </c>
      <c r="H42" s="273" t="str">
        <f>IF(OR(女入力!$G47=H$7,女入力!$I47=H$7,女入力!$K47=H$7),"●","")</f>
        <v/>
      </c>
      <c r="I42" s="273" t="str">
        <f>IF(OR(女入力!$G47=I$7,女入力!$I47=I$7,女入力!$K47=I$7),"●","")</f>
        <v/>
      </c>
      <c r="J42" s="273" t="str">
        <f>IF(OR(女入力!$G47=J$7,女入力!$I47=J$7,女入力!$K47=J$7),"●","")</f>
        <v/>
      </c>
      <c r="K42" s="273" t="str">
        <f>IF(OR(女入力!$G47=K$7,女入力!$I47=K$7,女入力!$K47=K$7),"●","")</f>
        <v/>
      </c>
      <c r="L42" s="274"/>
      <c r="M42" s="273" t="str">
        <f>IF(OR(女入力!$G47=M$7,女入力!$I47=M$7,女入力!$K47=M$7),"●","")</f>
        <v/>
      </c>
      <c r="N42" s="274"/>
      <c r="O42" s="273" t="str">
        <f>IF(OR(女入力!$G47=O$7,女入力!$I47=O$7,女入力!$K47=O$7),"●","")</f>
        <v/>
      </c>
      <c r="P42" s="274"/>
      <c r="Q42" s="273" t="str">
        <f>IF(OR(女入力!$G47=Q$7,女入力!$I47=Q$7,女入力!$K47=Q$7),"●","")</f>
        <v/>
      </c>
      <c r="R42" s="273" t="str">
        <f>IF(OR(女入力!$G47=R$7,女入力!$I47=R$7,女入力!$K47=R$7),"●","")</f>
        <v/>
      </c>
      <c r="S42" s="273" t="str">
        <f>IF(OR(女入力!$G47=S$7,女入力!$I47=S$7,女入力!$K47=S$7),"●","")</f>
        <v/>
      </c>
      <c r="T42" s="273" t="str">
        <f>IF(OR(女入力!$G47=T$7,女入力!$I47=T$7,女入力!$K47=T$7),"●","")</f>
        <v/>
      </c>
      <c r="U42" s="273" t="str">
        <f>IF(OR(女入力!$G47=U$7,女入力!$I47=U$7,女入力!$K47=U$7),"●","")</f>
        <v/>
      </c>
      <c r="V42" s="273" t="str">
        <f>IF(OR(女入力!$G47=V$7,女入力!$I47=V$7,女入力!$K47=V$7),"●","")</f>
        <v/>
      </c>
      <c r="W42" s="273" t="str">
        <f>IF(OR(女入力!$G47=W$7,女入力!$I47=W$7,女入力!$K47=W$7),"●","")</f>
        <v/>
      </c>
      <c r="X42" s="273" t="str">
        <f>IF(OR(女入力!$G47=X$7,女入力!$I47=X$7,女入力!$K47=X$7),"●","")</f>
        <v/>
      </c>
      <c r="Y42" s="273" t="str">
        <f>IF(OR(女入力!$G47=Y$7,女入力!$I47=Y$7,女入力!$K47=Y$7),"●","")</f>
        <v/>
      </c>
      <c r="Z42" s="273" t="str">
        <f>IF(OR(女入力!$G47=Z$7,女入力!$I47=Z$7,女入力!$K47=Z$7),"●","")</f>
        <v/>
      </c>
      <c r="AA42" s="274"/>
      <c r="AB42" s="273" t="str">
        <f>IF(女入力!M47="○","○","")</f>
        <v/>
      </c>
      <c r="AC42" s="294" t="str">
        <f>IF(女入力!O47="○","○","")</f>
        <v/>
      </c>
      <c r="AD42" s="194" t="str">
        <f t="shared" si="0"/>
        <v/>
      </c>
    </row>
    <row r="43" spans="2:30" ht="24.75" customHeight="1" x14ac:dyDescent="0.15">
      <c r="B43" s="134">
        <v>36</v>
      </c>
      <c r="C43" s="273" t="str">
        <f>IF(女入力!B48="","",女入力!B48)</f>
        <v/>
      </c>
      <c r="D43" s="273" t="str">
        <f>IF(女入力!C48="","",女入力!C48)</f>
        <v/>
      </c>
      <c r="E43" s="273" t="str">
        <f>IF(女入力!F48="","",女入力!F48)</f>
        <v/>
      </c>
      <c r="F43" s="273" t="str">
        <f>IF(OR(女入力!$G48=F$7,女入力!$I48=F$7,女入力!$K48=F$7),"●","")</f>
        <v/>
      </c>
      <c r="G43" s="273" t="str">
        <f>IF(OR(女入力!$G48=G$7,女入力!$I48=G$7,女入力!$K48=G$7),"●","")</f>
        <v/>
      </c>
      <c r="H43" s="273" t="str">
        <f>IF(OR(女入力!$G48=H$7,女入力!$I48=H$7,女入力!$K48=H$7),"●","")</f>
        <v/>
      </c>
      <c r="I43" s="273" t="str">
        <f>IF(OR(女入力!$G48=I$7,女入力!$I48=I$7,女入力!$K48=I$7),"●","")</f>
        <v/>
      </c>
      <c r="J43" s="273" t="str">
        <f>IF(OR(女入力!$G48=J$7,女入力!$I48=J$7,女入力!$K48=J$7),"●","")</f>
        <v/>
      </c>
      <c r="K43" s="273" t="str">
        <f>IF(OR(女入力!$G48=K$7,女入力!$I48=K$7,女入力!$K48=K$7),"●","")</f>
        <v/>
      </c>
      <c r="L43" s="274"/>
      <c r="M43" s="273" t="str">
        <f>IF(OR(女入力!$G48=M$7,女入力!$I48=M$7,女入力!$K48=M$7),"●","")</f>
        <v/>
      </c>
      <c r="N43" s="274"/>
      <c r="O43" s="273" t="str">
        <f>IF(OR(女入力!$G48=O$7,女入力!$I48=O$7,女入力!$K48=O$7),"●","")</f>
        <v/>
      </c>
      <c r="P43" s="274"/>
      <c r="Q43" s="273" t="str">
        <f>IF(OR(女入力!$G48=Q$7,女入力!$I48=Q$7,女入力!$K48=Q$7),"●","")</f>
        <v/>
      </c>
      <c r="R43" s="273" t="str">
        <f>IF(OR(女入力!$G48=R$7,女入力!$I48=R$7,女入力!$K48=R$7),"●","")</f>
        <v/>
      </c>
      <c r="S43" s="273" t="str">
        <f>IF(OR(女入力!$G48=S$7,女入力!$I48=S$7,女入力!$K48=S$7),"●","")</f>
        <v/>
      </c>
      <c r="T43" s="273" t="str">
        <f>IF(OR(女入力!$G48=T$7,女入力!$I48=T$7,女入力!$K48=T$7),"●","")</f>
        <v/>
      </c>
      <c r="U43" s="273" t="str">
        <f>IF(OR(女入力!$G48=U$7,女入力!$I48=U$7,女入力!$K48=U$7),"●","")</f>
        <v/>
      </c>
      <c r="V43" s="273" t="str">
        <f>IF(OR(女入力!$G48=V$7,女入力!$I48=V$7,女入力!$K48=V$7),"●","")</f>
        <v/>
      </c>
      <c r="W43" s="273" t="str">
        <f>IF(OR(女入力!$G48=W$7,女入力!$I48=W$7,女入力!$K48=W$7),"●","")</f>
        <v/>
      </c>
      <c r="X43" s="273" t="str">
        <f>IF(OR(女入力!$G48=X$7,女入力!$I48=X$7,女入力!$K48=X$7),"●","")</f>
        <v/>
      </c>
      <c r="Y43" s="273" t="str">
        <f>IF(OR(女入力!$G48=Y$7,女入力!$I48=Y$7,女入力!$K48=Y$7),"●","")</f>
        <v/>
      </c>
      <c r="Z43" s="273" t="str">
        <f>IF(OR(女入力!$G48=Z$7,女入力!$I48=Z$7,女入力!$K48=Z$7),"●","")</f>
        <v/>
      </c>
      <c r="AA43" s="274"/>
      <c r="AB43" s="273" t="str">
        <f>IF(女入力!M48="○","○","")</f>
        <v/>
      </c>
      <c r="AC43" s="294" t="str">
        <f>IF(女入力!O48="○","○","")</f>
        <v/>
      </c>
      <c r="AD43" s="194" t="str">
        <f t="shared" si="0"/>
        <v/>
      </c>
    </row>
    <row r="44" spans="2:30" ht="24.75" customHeight="1" x14ac:dyDescent="0.15">
      <c r="B44" s="134">
        <v>37</v>
      </c>
      <c r="C44" s="273" t="str">
        <f>IF(女入力!B49="","",女入力!B49)</f>
        <v/>
      </c>
      <c r="D44" s="273" t="str">
        <f>IF(女入力!C49="","",女入力!C49)</f>
        <v/>
      </c>
      <c r="E44" s="273" t="str">
        <f>IF(女入力!F49="","",女入力!F49)</f>
        <v/>
      </c>
      <c r="F44" s="273" t="str">
        <f>IF(OR(女入力!$G49=F$7,女入力!$I49=F$7,女入力!$K49=F$7),"●","")</f>
        <v/>
      </c>
      <c r="G44" s="273" t="str">
        <f>IF(OR(女入力!$G49=G$7,女入力!$I49=G$7,女入力!$K49=G$7),"●","")</f>
        <v/>
      </c>
      <c r="H44" s="273" t="str">
        <f>IF(OR(女入力!$G49=H$7,女入力!$I49=H$7,女入力!$K49=H$7),"●","")</f>
        <v/>
      </c>
      <c r="I44" s="273" t="str">
        <f>IF(OR(女入力!$G49=I$7,女入力!$I49=I$7,女入力!$K49=I$7),"●","")</f>
        <v/>
      </c>
      <c r="J44" s="273" t="str">
        <f>IF(OR(女入力!$G49=J$7,女入力!$I49=J$7,女入力!$K49=J$7),"●","")</f>
        <v/>
      </c>
      <c r="K44" s="273" t="str">
        <f>IF(OR(女入力!$G49=K$7,女入力!$I49=K$7,女入力!$K49=K$7),"●","")</f>
        <v/>
      </c>
      <c r="L44" s="274"/>
      <c r="M44" s="273" t="str">
        <f>IF(OR(女入力!$G49=M$7,女入力!$I49=M$7,女入力!$K49=M$7),"●","")</f>
        <v/>
      </c>
      <c r="N44" s="274"/>
      <c r="O44" s="273" t="str">
        <f>IF(OR(女入力!$G49=O$7,女入力!$I49=O$7,女入力!$K49=O$7),"●","")</f>
        <v/>
      </c>
      <c r="P44" s="274"/>
      <c r="Q44" s="273" t="str">
        <f>IF(OR(女入力!$G49=Q$7,女入力!$I49=Q$7,女入力!$K49=Q$7),"●","")</f>
        <v/>
      </c>
      <c r="R44" s="273" t="str">
        <f>IF(OR(女入力!$G49=R$7,女入力!$I49=R$7,女入力!$K49=R$7),"●","")</f>
        <v/>
      </c>
      <c r="S44" s="273" t="str">
        <f>IF(OR(女入力!$G49=S$7,女入力!$I49=S$7,女入力!$K49=S$7),"●","")</f>
        <v/>
      </c>
      <c r="T44" s="273" t="str">
        <f>IF(OR(女入力!$G49=T$7,女入力!$I49=T$7,女入力!$K49=T$7),"●","")</f>
        <v/>
      </c>
      <c r="U44" s="273" t="str">
        <f>IF(OR(女入力!$G49=U$7,女入力!$I49=U$7,女入力!$K49=U$7),"●","")</f>
        <v/>
      </c>
      <c r="V44" s="273" t="str">
        <f>IF(OR(女入力!$G49=V$7,女入力!$I49=V$7,女入力!$K49=V$7),"●","")</f>
        <v/>
      </c>
      <c r="W44" s="273" t="str">
        <f>IF(OR(女入力!$G49=W$7,女入力!$I49=W$7,女入力!$K49=W$7),"●","")</f>
        <v/>
      </c>
      <c r="X44" s="273" t="str">
        <f>IF(OR(女入力!$G49=X$7,女入力!$I49=X$7,女入力!$K49=X$7),"●","")</f>
        <v/>
      </c>
      <c r="Y44" s="273" t="str">
        <f>IF(OR(女入力!$G49=Y$7,女入力!$I49=Y$7,女入力!$K49=Y$7),"●","")</f>
        <v/>
      </c>
      <c r="Z44" s="273" t="str">
        <f>IF(OR(女入力!$G49=Z$7,女入力!$I49=Z$7,女入力!$K49=Z$7),"●","")</f>
        <v/>
      </c>
      <c r="AA44" s="274"/>
      <c r="AB44" s="273" t="str">
        <f>IF(女入力!M49="○","○","")</f>
        <v/>
      </c>
      <c r="AC44" s="294" t="str">
        <f>IF(女入力!O49="○","○","")</f>
        <v/>
      </c>
      <c r="AD44" s="194" t="str">
        <f t="shared" si="0"/>
        <v/>
      </c>
    </row>
    <row r="45" spans="2:30" ht="24.75" customHeight="1" x14ac:dyDescent="0.15">
      <c r="B45" s="134">
        <v>38</v>
      </c>
      <c r="C45" s="273" t="str">
        <f>IF(女入力!B50="","",女入力!B50)</f>
        <v/>
      </c>
      <c r="D45" s="273" t="str">
        <f>IF(女入力!C50="","",女入力!C50)</f>
        <v/>
      </c>
      <c r="E45" s="273" t="str">
        <f>IF(女入力!F50="","",女入力!F50)</f>
        <v/>
      </c>
      <c r="F45" s="273" t="str">
        <f>IF(OR(女入力!$G50=F$7,女入力!$I50=F$7,女入力!$K50=F$7),"●","")</f>
        <v/>
      </c>
      <c r="G45" s="273" t="str">
        <f>IF(OR(女入力!$G50=G$7,女入力!$I50=G$7,女入力!$K50=G$7),"●","")</f>
        <v/>
      </c>
      <c r="H45" s="273" t="str">
        <f>IF(OR(女入力!$G50=H$7,女入力!$I50=H$7,女入力!$K50=H$7),"●","")</f>
        <v/>
      </c>
      <c r="I45" s="273" t="str">
        <f>IF(OR(女入力!$G50=I$7,女入力!$I50=I$7,女入力!$K50=I$7),"●","")</f>
        <v/>
      </c>
      <c r="J45" s="273" t="str">
        <f>IF(OR(女入力!$G50=J$7,女入力!$I50=J$7,女入力!$K50=J$7),"●","")</f>
        <v/>
      </c>
      <c r="K45" s="273" t="str">
        <f>IF(OR(女入力!$G50=K$7,女入力!$I50=K$7,女入力!$K50=K$7),"●","")</f>
        <v/>
      </c>
      <c r="L45" s="274"/>
      <c r="M45" s="273" t="str">
        <f>IF(OR(女入力!$G50=M$7,女入力!$I50=M$7,女入力!$K50=M$7),"●","")</f>
        <v/>
      </c>
      <c r="N45" s="274"/>
      <c r="O45" s="273" t="str">
        <f>IF(OR(女入力!$G50=O$7,女入力!$I50=O$7,女入力!$K50=O$7),"●","")</f>
        <v/>
      </c>
      <c r="P45" s="274"/>
      <c r="Q45" s="273" t="str">
        <f>IF(OR(女入力!$G50=Q$7,女入力!$I50=Q$7,女入力!$K50=Q$7),"●","")</f>
        <v/>
      </c>
      <c r="R45" s="273" t="str">
        <f>IF(OR(女入力!$G50=R$7,女入力!$I50=R$7,女入力!$K50=R$7),"●","")</f>
        <v/>
      </c>
      <c r="S45" s="273" t="str">
        <f>IF(OR(女入力!$G50=S$7,女入力!$I50=S$7,女入力!$K50=S$7),"●","")</f>
        <v/>
      </c>
      <c r="T45" s="273" t="str">
        <f>IF(OR(女入力!$G50=T$7,女入力!$I50=T$7,女入力!$K50=T$7),"●","")</f>
        <v/>
      </c>
      <c r="U45" s="273" t="str">
        <f>IF(OR(女入力!$G50=U$7,女入力!$I50=U$7,女入力!$K50=U$7),"●","")</f>
        <v/>
      </c>
      <c r="V45" s="273" t="str">
        <f>IF(OR(女入力!$G50=V$7,女入力!$I50=V$7,女入力!$K50=V$7),"●","")</f>
        <v/>
      </c>
      <c r="W45" s="273" t="str">
        <f>IF(OR(女入力!$G50=W$7,女入力!$I50=W$7,女入力!$K50=W$7),"●","")</f>
        <v/>
      </c>
      <c r="X45" s="273" t="str">
        <f>IF(OR(女入力!$G50=X$7,女入力!$I50=X$7,女入力!$K50=X$7),"●","")</f>
        <v/>
      </c>
      <c r="Y45" s="273" t="str">
        <f>IF(OR(女入力!$G50=Y$7,女入力!$I50=Y$7,女入力!$K50=Y$7),"●","")</f>
        <v/>
      </c>
      <c r="Z45" s="273" t="str">
        <f>IF(OR(女入力!$G50=Z$7,女入力!$I50=Z$7,女入力!$K50=Z$7),"●","")</f>
        <v/>
      </c>
      <c r="AA45" s="274"/>
      <c r="AB45" s="273" t="str">
        <f>IF(女入力!M50="○","○","")</f>
        <v/>
      </c>
      <c r="AC45" s="294" t="str">
        <f>IF(女入力!O50="○","○","")</f>
        <v/>
      </c>
      <c r="AD45" s="194" t="str">
        <f t="shared" si="0"/>
        <v/>
      </c>
    </row>
    <row r="46" spans="2:30" ht="24.75" customHeight="1" x14ac:dyDescent="0.15">
      <c r="B46" s="134">
        <v>39</v>
      </c>
      <c r="C46" s="273" t="str">
        <f>IF(女入力!B51="","",女入力!B51)</f>
        <v/>
      </c>
      <c r="D46" s="273" t="str">
        <f>IF(女入力!C51="","",女入力!C51)</f>
        <v/>
      </c>
      <c r="E46" s="273" t="str">
        <f>IF(女入力!F51="","",女入力!F51)</f>
        <v/>
      </c>
      <c r="F46" s="273" t="str">
        <f>IF(OR(女入力!$G51=F$7,女入力!$I51=F$7,女入力!$K51=F$7),"●","")</f>
        <v/>
      </c>
      <c r="G46" s="273" t="str">
        <f>IF(OR(女入力!$G51=G$7,女入力!$I51=G$7,女入力!$K51=G$7),"●","")</f>
        <v/>
      </c>
      <c r="H46" s="273" t="str">
        <f>IF(OR(女入力!$G51=H$7,女入力!$I51=H$7,女入力!$K51=H$7),"●","")</f>
        <v/>
      </c>
      <c r="I46" s="273" t="str">
        <f>IF(OR(女入力!$G51=I$7,女入力!$I51=I$7,女入力!$K51=I$7),"●","")</f>
        <v/>
      </c>
      <c r="J46" s="273" t="str">
        <f>IF(OR(女入力!$G51=J$7,女入力!$I51=J$7,女入力!$K51=J$7),"●","")</f>
        <v/>
      </c>
      <c r="K46" s="273" t="str">
        <f>IF(OR(女入力!$G51=K$7,女入力!$I51=K$7,女入力!$K51=K$7),"●","")</f>
        <v/>
      </c>
      <c r="L46" s="274"/>
      <c r="M46" s="273" t="str">
        <f>IF(OR(女入力!$G51=M$7,女入力!$I51=M$7,女入力!$K51=M$7),"●","")</f>
        <v/>
      </c>
      <c r="N46" s="274"/>
      <c r="O46" s="273" t="str">
        <f>IF(OR(女入力!$G51=O$7,女入力!$I51=O$7,女入力!$K51=O$7),"●","")</f>
        <v/>
      </c>
      <c r="P46" s="274"/>
      <c r="Q46" s="273" t="str">
        <f>IF(OR(女入力!$G51=Q$7,女入力!$I51=Q$7,女入力!$K51=Q$7),"●","")</f>
        <v/>
      </c>
      <c r="R46" s="273" t="str">
        <f>IF(OR(女入力!$G51=R$7,女入力!$I51=R$7,女入力!$K51=R$7),"●","")</f>
        <v/>
      </c>
      <c r="S46" s="273" t="str">
        <f>IF(OR(女入力!$G51=S$7,女入力!$I51=S$7,女入力!$K51=S$7),"●","")</f>
        <v/>
      </c>
      <c r="T46" s="273" t="str">
        <f>IF(OR(女入力!$G51=T$7,女入力!$I51=T$7,女入力!$K51=T$7),"●","")</f>
        <v/>
      </c>
      <c r="U46" s="273" t="str">
        <f>IF(OR(女入力!$G51=U$7,女入力!$I51=U$7,女入力!$K51=U$7),"●","")</f>
        <v/>
      </c>
      <c r="V46" s="273" t="str">
        <f>IF(OR(女入力!$G51=V$7,女入力!$I51=V$7,女入力!$K51=V$7),"●","")</f>
        <v/>
      </c>
      <c r="W46" s="273" t="str">
        <f>IF(OR(女入力!$G51=W$7,女入力!$I51=W$7,女入力!$K51=W$7),"●","")</f>
        <v/>
      </c>
      <c r="X46" s="273" t="str">
        <f>IF(OR(女入力!$G51=X$7,女入力!$I51=X$7,女入力!$K51=X$7),"●","")</f>
        <v/>
      </c>
      <c r="Y46" s="273" t="str">
        <f>IF(OR(女入力!$G51=Y$7,女入力!$I51=Y$7,女入力!$K51=Y$7),"●","")</f>
        <v/>
      </c>
      <c r="Z46" s="273" t="str">
        <f>IF(OR(女入力!$G51=Z$7,女入力!$I51=Z$7,女入力!$K51=Z$7),"●","")</f>
        <v/>
      </c>
      <c r="AA46" s="274"/>
      <c r="AB46" s="273" t="str">
        <f>IF(女入力!M51="○","○","")</f>
        <v/>
      </c>
      <c r="AC46" s="294" t="str">
        <f>IF(女入力!O51="○","○","")</f>
        <v/>
      </c>
      <c r="AD46" s="194" t="str">
        <f t="shared" si="0"/>
        <v/>
      </c>
    </row>
    <row r="47" spans="2:30" ht="24.75" customHeight="1" x14ac:dyDescent="0.15">
      <c r="B47" s="134">
        <v>40</v>
      </c>
      <c r="C47" s="273" t="str">
        <f>IF(女入力!B52="","",女入力!B52)</f>
        <v/>
      </c>
      <c r="D47" s="273" t="str">
        <f>IF(女入力!C52="","",女入力!C52)</f>
        <v/>
      </c>
      <c r="E47" s="273" t="str">
        <f>IF(女入力!F52="","",女入力!F52)</f>
        <v/>
      </c>
      <c r="F47" s="273" t="str">
        <f>IF(OR(女入力!$G52=F$7,女入力!$I52=F$7,女入力!$K52=F$7),"●","")</f>
        <v/>
      </c>
      <c r="G47" s="273" t="str">
        <f>IF(OR(女入力!$G52=G$7,女入力!$I52=G$7,女入力!$K52=G$7),"●","")</f>
        <v/>
      </c>
      <c r="H47" s="273" t="str">
        <f>IF(OR(女入力!$G52=H$7,女入力!$I52=H$7,女入力!$K52=H$7),"●","")</f>
        <v/>
      </c>
      <c r="I47" s="273" t="str">
        <f>IF(OR(女入力!$G52=I$7,女入力!$I52=I$7,女入力!$K52=I$7),"●","")</f>
        <v/>
      </c>
      <c r="J47" s="273" t="str">
        <f>IF(OR(女入力!$G52=J$7,女入力!$I52=J$7,女入力!$K52=J$7),"●","")</f>
        <v/>
      </c>
      <c r="K47" s="273" t="str">
        <f>IF(OR(女入力!$G52=K$7,女入力!$I52=K$7,女入力!$K52=K$7),"●","")</f>
        <v/>
      </c>
      <c r="L47" s="274"/>
      <c r="M47" s="273" t="str">
        <f>IF(OR(女入力!$G52=M$7,女入力!$I52=M$7,女入力!$K52=M$7),"●","")</f>
        <v/>
      </c>
      <c r="N47" s="274"/>
      <c r="O47" s="273" t="str">
        <f>IF(OR(女入力!$G52=O$7,女入力!$I52=O$7,女入力!$K52=O$7),"●","")</f>
        <v/>
      </c>
      <c r="P47" s="274"/>
      <c r="Q47" s="273" t="str">
        <f>IF(OR(女入力!$G52=Q$7,女入力!$I52=Q$7,女入力!$K52=Q$7),"●","")</f>
        <v/>
      </c>
      <c r="R47" s="273" t="str">
        <f>IF(OR(女入力!$G52=R$7,女入力!$I52=R$7,女入力!$K52=R$7),"●","")</f>
        <v/>
      </c>
      <c r="S47" s="273" t="str">
        <f>IF(OR(女入力!$G52=S$7,女入力!$I52=S$7,女入力!$K52=S$7),"●","")</f>
        <v/>
      </c>
      <c r="T47" s="273" t="str">
        <f>IF(OR(女入力!$G52=T$7,女入力!$I52=T$7,女入力!$K52=T$7),"●","")</f>
        <v/>
      </c>
      <c r="U47" s="273" t="str">
        <f>IF(OR(女入力!$G52=U$7,女入力!$I52=U$7,女入力!$K52=U$7),"●","")</f>
        <v/>
      </c>
      <c r="V47" s="273" t="str">
        <f>IF(OR(女入力!$G52=V$7,女入力!$I52=V$7,女入力!$K52=V$7),"●","")</f>
        <v/>
      </c>
      <c r="W47" s="273" t="str">
        <f>IF(OR(女入力!$G52=W$7,女入力!$I52=W$7,女入力!$K52=W$7),"●","")</f>
        <v/>
      </c>
      <c r="X47" s="273" t="str">
        <f>IF(OR(女入力!$G52=X$7,女入力!$I52=X$7,女入力!$K52=X$7),"●","")</f>
        <v/>
      </c>
      <c r="Y47" s="273" t="str">
        <f>IF(OR(女入力!$G52=Y$7,女入力!$I52=Y$7,女入力!$K52=Y$7),"●","")</f>
        <v/>
      </c>
      <c r="Z47" s="273" t="str">
        <f>IF(OR(女入力!$G52=Z$7,女入力!$I52=Z$7,女入力!$K52=Z$7),"●","")</f>
        <v/>
      </c>
      <c r="AA47" s="274"/>
      <c r="AB47" s="273" t="str">
        <f>IF(女入力!M52="○","○","")</f>
        <v/>
      </c>
      <c r="AC47" s="294" t="str">
        <f>IF(女入力!O52="○","○","")</f>
        <v/>
      </c>
      <c r="AD47" s="194" t="str">
        <f t="shared" si="0"/>
        <v/>
      </c>
    </row>
    <row r="48" spans="2:30" ht="9" customHeight="1" x14ac:dyDescent="0.15">
      <c r="C48" s="275"/>
      <c r="D48" s="275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5"/>
      <c r="T48" s="275"/>
      <c r="U48" s="275"/>
      <c r="V48" s="275"/>
      <c r="W48" s="275"/>
      <c r="X48" s="275"/>
      <c r="Y48" s="275"/>
      <c r="Z48" s="275"/>
      <c r="AA48" s="275"/>
      <c r="AB48" s="275"/>
      <c r="AC48" s="275"/>
    </row>
    <row r="49" spans="2:29" x14ac:dyDescent="0.15">
      <c r="B49" s="208" t="s">
        <v>131</v>
      </c>
      <c r="C49" s="276"/>
      <c r="D49" s="276"/>
      <c r="E49" s="276"/>
      <c r="F49" s="276"/>
      <c r="G49" s="276"/>
      <c r="H49" s="276"/>
      <c r="I49" s="276"/>
      <c r="J49" s="276"/>
      <c r="K49" s="276"/>
      <c r="L49" s="276"/>
      <c r="M49" s="276"/>
      <c r="N49" s="276"/>
      <c r="O49" s="276"/>
      <c r="P49" s="276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A49" s="276"/>
      <c r="AB49" s="276"/>
      <c r="AC49" s="276"/>
    </row>
    <row r="50" spans="2:29" x14ac:dyDescent="0.15">
      <c r="C50" s="276"/>
      <c r="D50" s="276"/>
      <c r="E50" s="276"/>
      <c r="F50" s="276"/>
      <c r="G50" s="276"/>
      <c r="H50" s="276"/>
      <c r="I50" s="276"/>
      <c r="J50" s="276"/>
      <c r="K50" s="276"/>
      <c r="L50" s="276"/>
      <c r="M50" s="276"/>
      <c r="N50" s="276"/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</row>
    <row r="51" spans="2:29" x14ac:dyDescent="0.15">
      <c r="C51" s="275"/>
      <c r="D51" s="275"/>
      <c r="E51" s="275"/>
      <c r="F51" s="277">
        <f t="shared" ref="F51:K51" si="1">COUNTIF(F8:F47,"●")</f>
        <v>0</v>
      </c>
      <c r="G51" s="278">
        <f t="shared" si="1"/>
        <v>0</v>
      </c>
      <c r="H51" s="278">
        <f t="shared" si="1"/>
        <v>0</v>
      </c>
      <c r="I51" s="278">
        <f t="shared" si="1"/>
        <v>0</v>
      </c>
      <c r="J51" s="278">
        <f t="shared" si="1"/>
        <v>0</v>
      </c>
      <c r="K51" s="278">
        <f t="shared" si="1"/>
        <v>0</v>
      </c>
      <c r="L51" s="279"/>
      <c r="M51" s="278">
        <f>COUNTIF(M8:M47,"●")</f>
        <v>0</v>
      </c>
      <c r="N51" s="279"/>
      <c r="O51" s="278">
        <f>COUNTIF(O8:O47,"●")</f>
        <v>0</v>
      </c>
      <c r="P51" s="279"/>
      <c r="Q51" s="278">
        <f>COUNTIF(Q8:Q47,"●")</f>
        <v>0</v>
      </c>
      <c r="R51" s="278">
        <f t="shared" ref="R51:Z51" si="2">COUNTIF(R8:R47,"●")</f>
        <v>0</v>
      </c>
      <c r="S51" s="278">
        <f t="shared" si="2"/>
        <v>0</v>
      </c>
      <c r="T51" s="278">
        <f t="shared" si="2"/>
        <v>0</v>
      </c>
      <c r="U51" s="278">
        <f t="shared" si="2"/>
        <v>0</v>
      </c>
      <c r="V51" s="278">
        <f t="shared" si="2"/>
        <v>0</v>
      </c>
      <c r="W51" s="278">
        <f t="shared" si="2"/>
        <v>0</v>
      </c>
      <c r="X51" s="278">
        <f t="shared" si="2"/>
        <v>0</v>
      </c>
      <c r="Y51" s="278">
        <f t="shared" si="2"/>
        <v>0</v>
      </c>
      <c r="Z51" s="278">
        <f t="shared" si="2"/>
        <v>0</v>
      </c>
      <c r="AA51" s="280"/>
      <c r="AB51" s="277">
        <f>COUNTIF(AB8:AB37,"○")</f>
        <v>0</v>
      </c>
      <c r="AC51" s="281">
        <f>COUNTIF(AC8:AC37,"○")</f>
        <v>0</v>
      </c>
    </row>
    <row r="52" spans="2:29" ht="12.75" customHeight="1" x14ac:dyDescent="0.15">
      <c r="C52" s="282"/>
      <c r="D52" s="282"/>
      <c r="E52" s="282"/>
      <c r="F52" s="351" t="s">
        <v>122</v>
      </c>
      <c r="G52" s="352"/>
      <c r="H52" s="352"/>
      <c r="I52" s="352"/>
      <c r="J52" s="352"/>
      <c r="K52" s="352"/>
      <c r="L52" s="352"/>
      <c r="M52" s="352"/>
      <c r="N52" s="352"/>
      <c r="O52" s="352"/>
      <c r="P52" s="352"/>
      <c r="Q52" s="352"/>
      <c r="R52" s="352"/>
      <c r="S52" s="352"/>
      <c r="T52" s="352"/>
      <c r="U52" s="352"/>
      <c r="V52" s="352"/>
      <c r="W52" s="352"/>
      <c r="X52" s="352"/>
      <c r="Y52" s="352"/>
      <c r="Z52" s="352"/>
      <c r="AA52" s="353"/>
      <c r="AB52" s="347" t="s">
        <v>132</v>
      </c>
      <c r="AC52" s="348"/>
    </row>
    <row r="53" spans="2:29" x14ac:dyDescent="0.15">
      <c r="C53" s="282"/>
      <c r="D53" s="282"/>
      <c r="E53" s="282"/>
      <c r="F53" s="354"/>
      <c r="G53" s="355"/>
      <c r="H53" s="355"/>
      <c r="I53" s="355"/>
      <c r="J53" s="355"/>
      <c r="K53" s="355"/>
      <c r="L53" s="355"/>
      <c r="M53" s="355"/>
      <c r="N53" s="355"/>
      <c r="O53" s="355"/>
      <c r="P53" s="355"/>
      <c r="Q53" s="355"/>
      <c r="R53" s="355"/>
      <c r="S53" s="355"/>
      <c r="T53" s="355"/>
      <c r="U53" s="355"/>
      <c r="V53" s="355"/>
      <c r="W53" s="355"/>
      <c r="X53" s="355"/>
      <c r="Y53" s="355"/>
      <c r="Z53" s="355"/>
      <c r="AA53" s="356"/>
      <c r="AB53" s="349"/>
      <c r="AC53" s="350"/>
    </row>
    <row r="54" spans="2:29" x14ac:dyDescent="0.15">
      <c r="C54" s="275"/>
      <c r="D54" s="275"/>
      <c r="E54" s="275"/>
      <c r="F54" s="270">
        <v>1</v>
      </c>
      <c r="G54" s="270">
        <v>2</v>
      </c>
      <c r="H54" s="270">
        <v>3</v>
      </c>
      <c r="I54" s="270">
        <v>4</v>
      </c>
      <c r="J54" s="270">
        <v>5</v>
      </c>
      <c r="K54" s="270">
        <v>6</v>
      </c>
      <c r="L54" s="271"/>
      <c r="M54" s="270">
        <v>7</v>
      </c>
      <c r="N54" s="271"/>
      <c r="O54" s="270">
        <v>8</v>
      </c>
      <c r="P54" s="271"/>
      <c r="Q54" s="270">
        <v>9</v>
      </c>
      <c r="R54" s="270">
        <v>10</v>
      </c>
      <c r="S54" s="270">
        <v>11</v>
      </c>
      <c r="T54" s="270">
        <v>12</v>
      </c>
      <c r="U54" s="270">
        <v>13</v>
      </c>
      <c r="V54" s="270">
        <v>14</v>
      </c>
      <c r="W54" s="270">
        <v>15</v>
      </c>
      <c r="X54" s="270">
        <v>16</v>
      </c>
      <c r="Y54" s="270">
        <v>17</v>
      </c>
      <c r="Z54" s="270">
        <v>18</v>
      </c>
      <c r="AA54" s="271"/>
      <c r="AB54" s="270">
        <v>19</v>
      </c>
      <c r="AC54" s="270">
        <v>20</v>
      </c>
    </row>
    <row r="55" spans="2:29" ht="90.75" x14ac:dyDescent="0.15">
      <c r="C55" s="275"/>
      <c r="D55" s="275"/>
      <c r="E55" s="275"/>
      <c r="F55" s="272" t="s">
        <v>62</v>
      </c>
      <c r="G55" s="272" t="s">
        <v>22</v>
      </c>
      <c r="H55" s="272" t="s">
        <v>63</v>
      </c>
      <c r="I55" s="272" t="s">
        <v>64</v>
      </c>
      <c r="J55" s="272" t="s">
        <v>65</v>
      </c>
      <c r="K55" s="272" t="s">
        <v>66</v>
      </c>
      <c r="L55" s="135"/>
      <c r="M55" s="272" t="s">
        <v>68</v>
      </c>
      <c r="N55" s="135"/>
      <c r="O55" s="272" t="s">
        <v>24</v>
      </c>
      <c r="P55" s="135"/>
      <c r="Q55" s="272" t="s">
        <v>71</v>
      </c>
      <c r="R55" s="272" t="s">
        <v>74</v>
      </c>
      <c r="S55" s="272" t="s">
        <v>75</v>
      </c>
      <c r="T55" s="272" t="s">
        <v>76</v>
      </c>
      <c r="U55" s="272" t="s">
        <v>77</v>
      </c>
      <c r="V55" s="272" t="s">
        <v>78</v>
      </c>
      <c r="W55" s="272" t="s">
        <v>79</v>
      </c>
      <c r="X55" s="272" t="s">
        <v>26</v>
      </c>
      <c r="Y55" s="272" t="s">
        <v>80</v>
      </c>
      <c r="Z55" s="272" t="s">
        <v>81</v>
      </c>
      <c r="AA55" s="135"/>
      <c r="AB55" s="272" t="s">
        <v>72</v>
      </c>
      <c r="AC55" s="272" t="s">
        <v>73</v>
      </c>
    </row>
  </sheetData>
  <sheetProtection sheet="1" objects="1" scenarios="1" selectLockedCells="1"/>
  <mergeCells count="16">
    <mergeCell ref="AB52:AC53"/>
    <mergeCell ref="F52:AA53"/>
    <mergeCell ref="B6:B7"/>
    <mergeCell ref="C6:C7"/>
    <mergeCell ref="B1:AC1"/>
    <mergeCell ref="B2:AC2"/>
    <mergeCell ref="E3:V3"/>
    <mergeCell ref="Z3:AC3"/>
    <mergeCell ref="B5:C5"/>
    <mergeCell ref="D5:H5"/>
    <mergeCell ref="I5:L5"/>
    <mergeCell ref="M5:R5"/>
    <mergeCell ref="T5:W5"/>
    <mergeCell ref="X5:AC5"/>
    <mergeCell ref="D6:D7"/>
    <mergeCell ref="E6:E7"/>
  </mergeCells>
  <phoneticPr fontId="51"/>
  <conditionalFormatting sqref="D5">
    <cfRule type="expression" dxfId="8" priority="6" stopIfTrue="1">
      <formula>NOT(ISERROR(SEARCH("0",D5)))</formula>
    </cfRule>
  </conditionalFormatting>
  <conditionalFormatting sqref="M5:R5 X5:AC5">
    <cfRule type="cellIs" dxfId="7" priority="7" stopIfTrue="1" operator="equal">
      <formula>0</formula>
    </cfRule>
  </conditionalFormatting>
  <conditionalFormatting sqref="F51:AA51">
    <cfRule type="cellIs" dxfId="6" priority="3" stopIfTrue="1" operator="greaterThan">
      <formula>3</formula>
    </cfRule>
  </conditionalFormatting>
  <conditionalFormatting sqref="AB51:AC51">
    <cfRule type="cellIs" priority="1" stopIfTrue="1" operator="equal">
      <formula>0</formula>
    </cfRule>
    <cfRule type="cellIs" dxfId="5" priority="2" stopIfTrue="1" operator="notBetween">
      <formula>4</formula>
      <formula>6</formula>
    </cfRule>
  </conditionalFormatting>
  <printOptions horizontalCentered="1" verticalCentered="1"/>
  <pageMargins left="0.59055118110236227" right="0.59055118110236227" top="0.39370078740157483" bottom="0.19685039370078741" header="0.39370078740157483" footer="0.39370078740157483"/>
  <pageSetup paperSize="9" scale="6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fitToPage="1"/>
  </sheetPr>
  <dimension ref="A2:M45"/>
  <sheetViews>
    <sheetView zoomScaleNormal="100" workbookViewId="0">
      <selection activeCell="C15" sqref="C15"/>
    </sheetView>
  </sheetViews>
  <sheetFormatPr defaultColWidth="8.875" defaultRowHeight="12.75" x14ac:dyDescent="0.15"/>
  <cols>
    <col min="1" max="1" width="2.5" style="184" customWidth="1"/>
    <col min="2" max="2" width="14.625" style="184" customWidth="1"/>
    <col min="3" max="3" width="6.125" style="184" customWidth="1"/>
    <col min="4" max="4" width="9.875" style="184" customWidth="1"/>
    <col min="5" max="5" width="4.5" style="184" customWidth="1"/>
    <col min="6" max="6" width="20" style="184" customWidth="1"/>
    <col min="7" max="7" width="5.625" style="184" customWidth="1"/>
    <col min="8" max="8" width="8.625" style="184" bestFit="1" customWidth="1"/>
    <col min="9" max="9" width="4.125" style="184" customWidth="1"/>
    <col min="10" max="10" width="13" style="184" bestFit="1" customWidth="1"/>
    <col min="11" max="11" width="4.125" style="184" customWidth="1"/>
    <col min="12" max="16384" width="8.875" style="184"/>
  </cols>
  <sheetData>
    <row r="2" spans="2:11" x14ac:dyDescent="0.15">
      <c r="B2" s="184" t="s">
        <v>113</v>
      </c>
    </row>
    <row r="4" spans="2:11" ht="14.25" x14ac:dyDescent="0.15">
      <c r="B4" s="382" t="str">
        <f>男入力!C1</f>
        <v>第78回十勝高等学校陸上競技選手権大会</v>
      </c>
      <c r="C4" s="382"/>
      <c r="D4" s="382"/>
      <c r="E4" s="382"/>
      <c r="F4" s="382"/>
      <c r="G4" s="382"/>
      <c r="H4" s="382"/>
      <c r="I4" s="382"/>
      <c r="J4" s="223"/>
      <c r="K4" s="223"/>
    </row>
    <row r="5" spans="2:11" ht="14.25" x14ac:dyDescent="0.15">
      <c r="B5" s="382" t="str">
        <f>"兼第"&amp;MID(B4,2,2)&amp;"回北海道高等学校陸上競技選手権大会十勝支部予選会"</f>
        <v>兼第78回北海道高等学校陸上競技選手権大会十勝支部予選会</v>
      </c>
      <c r="C5" s="382"/>
      <c r="D5" s="382"/>
      <c r="E5" s="382"/>
      <c r="F5" s="382"/>
      <c r="G5" s="382"/>
      <c r="H5" s="382"/>
      <c r="I5" s="382"/>
      <c r="J5" s="223"/>
      <c r="K5" s="223"/>
    </row>
    <row r="7" spans="2:11" ht="21" x14ac:dyDescent="0.15">
      <c r="B7" s="383" t="s">
        <v>114</v>
      </c>
      <c r="C7" s="383"/>
      <c r="D7" s="383"/>
      <c r="E7" s="383"/>
      <c r="F7" s="383"/>
      <c r="G7" s="383"/>
      <c r="H7" s="383"/>
      <c r="I7" s="383"/>
      <c r="J7" s="224"/>
      <c r="K7" s="224"/>
    </row>
    <row r="8" spans="2:11" ht="21" customHeight="1" thickBot="1" x14ac:dyDescent="0.2"/>
    <row r="9" spans="2:11" ht="37.5" customHeight="1" x14ac:dyDescent="0.15">
      <c r="B9" s="378" t="s">
        <v>11</v>
      </c>
      <c r="C9" s="379"/>
      <c r="D9" s="386">
        <f>申込必要事項!D3</f>
        <v>0</v>
      </c>
      <c r="E9" s="386"/>
      <c r="F9" s="386"/>
      <c r="G9" s="386"/>
      <c r="H9" s="225"/>
    </row>
    <row r="10" spans="2:11" ht="37.5" customHeight="1" thickBot="1" x14ac:dyDescent="0.2">
      <c r="B10" s="380" t="s">
        <v>115</v>
      </c>
      <c r="C10" s="381"/>
      <c r="D10" s="387">
        <f>申込必要事項!D6</f>
        <v>0</v>
      </c>
      <c r="E10" s="387"/>
      <c r="F10" s="387"/>
      <c r="G10" s="387"/>
      <c r="H10" s="185" t="s">
        <v>57</v>
      </c>
      <c r="J10" s="286" t="s">
        <v>159</v>
      </c>
    </row>
    <row r="12" spans="2:11" ht="18" customHeight="1" x14ac:dyDescent="0.15">
      <c r="B12" s="222" t="s">
        <v>193</v>
      </c>
      <c r="C12" s="232"/>
      <c r="D12" s="232"/>
      <c r="E12" s="232"/>
      <c r="F12" s="232"/>
      <c r="G12" s="232"/>
      <c r="H12" s="232"/>
      <c r="I12" s="232"/>
      <c r="J12" s="232"/>
      <c r="K12" s="232"/>
    </row>
    <row r="13" spans="2:11" ht="13.5" thickBot="1" x14ac:dyDescent="0.2">
      <c r="C13" s="186"/>
      <c r="D13" s="186"/>
      <c r="E13" s="186"/>
      <c r="F13" s="186"/>
      <c r="G13" s="186"/>
      <c r="H13" s="186"/>
      <c r="I13" s="239"/>
      <c r="J13" s="218"/>
      <c r="K13" s="238"/>
    </row>
    <row r="14" spans="2:11" ht="30" customHeight="1" thickTop="1" x14ac:dyDescent="0.15">
      <c r="B14" s="226" t="s">
        <v>137</v>
      </c>
      <c r="C14" s="234">
        <f>男入力!E5+女入力!E5</f>
        <v>0</v>
      </c>
      <c r="D14" s="192" t="s">
        <v>136</v>
      </c>
      <c r="E14" s="227" t="s">
        <v>138</v>
      </c>
      <c r="F14" s="234">
        <f>C14*3000</f>
        <v>0</v>
      </c>
      <c r="G14" s="228" t="s">
        <v>139</v>
      </c>
      <c r="H14" s="187"/>
    </row>
    <row r="15" spans="2:11" ht="30" customHeight="1" x14ac:dyDescent="0.15">
      <c r="B15" s="229" t="s">
        <v>140</v>
      </c>
      <c r="C15" s="285">
        <v>1</v>
      </c>
      <c r="D15" s="218" t="s">
        <v>141</v>
      </c>
      <c r="E15" s="209" t="s">
        <v>138</v>
      </c>
      <c r="F15" s="235">
        <f>C15*2200</f>
        <v>2200</v>
      </c>
      <c r="G15" s="230" t="s">
        <v>139</v>
      </c>
      <c r="H15" s="231"/>
    </row>
    <row r="16" spans="2:11" s="232" customFormat="1" ht="38.25" customHeight="1" thickBot="1" x14ac:dyDescent="0.2">
      <c r="B16" s="384" t="s">
        <v>142</v>
      </c>
      <c r="C16" s="385"/>
      <c r="D16" s="385"/>
      <c r="E16" s="188" t="s">
        <v>143</v>
      </c>
      <c r="F16" s="236">
        <f>SUM(F14:F15)</f>
        <v>2200</v>
      </c>
      <c r="G16" s="237" t="s">
        <v>144</v>
      </c>
      <c r="H16" s="233"/>
    </row>
    <row r="17" spans="1:13" ht="22.5" customHeight="1" thickTop="1" x14ac:dyDescent="0.15"/>
    <row r="18" spans="1:13" ht="13.5" thickBot="1" x14ac:dyDescent="0.2">
      <c r="A18" s="210"/>
      <c r="B18" s="210"/>
      <c r="C18" s="210"/>
      <c r="D18" s="388" t="s">
        <v>133</v>
      </c>
      <c r="E18" s="388"/>
      <c r="F18" s="388"/>
      <c r="G18" s="210"/>
      <c r="H18" s="210"/>
      <c r="I18" s="210"/>
      <c r="J18" s="232"/>
      <c r="K18" s="232"/>
      <c r="L18" s="232"/>
      <c r="M18" s="232"/>
    </row>
    <row r="19" spans="1:13" ht="22.5" customHeight="1" thickBot="1" x14ac:dyDescent="0.2">
      <c r="A19" s="204"/>
      <c r="B19" s="204"/>
      <c r="C19" s="204"/>
      <c r="D19" s="204"/>
      <c r="E19" s="204"/>
      <c r="F19" s="204"/>
      <c r="G19" s="204"/>
      <c r="H19" s="204"/>
      <c r="I19" s="204"/>
      <c r="J19" s="232"/>
      <c r="K19" s="232"/>
      <c r="L19" s="232"/>
      <c r="M19" s="232"/>
    </row>
    <row r="20" spans="1:13" x14ac:dyDescent="0.15">
      <c r="A20" s="211"/>
      <c r="B20" s="212"/>
      <c r="C20" s="212"/>
      <c r="D20" s="212"/>
      <c r="E20" s="212"/>
      <c r="F20" s="212"/>
      <c r="G20" s="212"/>
      <c r="H20" s="212"/>
      <c r="I20" s="213"/>
    </row>
    <row r="21" spans="1:13" ht="18" x14ac:dyDescent="0.15">
      <c r="A21" s="214"/>
      <c r="B21" s="215"/>
      <c r="C21" s="389" t="s">
        <v>134</v>
      </c>
      <c r="D21" s="389"/>
      <c r="E21" s="389"/>
      <c r="F21" s="389"/>
      <c r="G21" s="215"/>
      <c r="H21" s="215"/>
      <c r="I21" s="216"/>
    </row>
    <row r="22" spans="1:13" ht="13.5" x14ac:dyDescent="0.15">
      <c r="A22" s="214"/>
      <c r="B22" s="215"/>
      <c r="C22" s="215"/>
      <c r="D22" s="215"/>
      <c r="E22" s="215"/>
      <c r="F22" s="215"/>
      <c r="G22" s="215"/>
      <c r="H22" s="215"/>
      <c r="I22" s="216"/>
    </row>
    <row r="23" spans="1:13" ht="19.5" x14ac:dyDescent="0.15">
      <c r="A23" s="214"/>
      <c r="B23" s="390">
        <f>申込必要事項!D3</f>
        <v>0</v>
      </c>
      <c r="C23" s="390"/>
      <c r="D23" s="390"/>
      <c r="E23" s="241" t="s">
        <v>135</v>
      </c>
      <c r="F23" s="217"/>
      <c r="G23" s="215"/>
      <c r="H23" s="215"/>
      <c r="I23" s="216"/>
    </row>
    <row r="24" spans="1:13" ht="13.5" x14ac:dyDescent="0.15">
      <c r="A24" s="214"/>
      <c r="B24" s="215"/>
      <c r="C24" s="215"/>
      <c r="D24" s="215"/>
      <c r="E24" s="215"/>
      <c r="F24" s="215"/>
      <c r="G24" s="215"/>
      <c r="H24" s="215"/>
      <c r="I24" s="216"/>
    </row>
    <row r="25" spans="1:13" ht="18" x14ac:dyDescent="0.15">
      <c r="A25" s="214"/>
      <c r="B25" s="215"/>
      <c r="C25" s="376">
        <f>F14</f>
        <v>0</v>
      </c>
      <c r="D25" s="376"/>
      <c r="E25" s="376"/>
      <c r="F25" s="376"/>
      <c r="G25" s="215"/>
      <c r="H25" s="215"/>
      <c r="I25" s="216"/>
    </row>
    <row r="26" spans="1:13" ht="13.5" x14ac:dyDescent="0.15">
      <c r="A26" s="214"/>
      <c r="B26" s="215"/>
      <c r="C26" s="215"/>
      <c r="D26" s="215"/>
      <c r="E26" s="215"/>
      <c r="F26" s="215"/>
      <c r="G26" s="215"/>
      <c r="H26" s="215"/>
      <c r="I26" s="216"/>
    </row>
    <row r="27" spans="1:13" ht="14.25" x14ac:dyDescent="0.15">
      <c r="A27" s="214"/>
      <c r="B27" s="240" t="str">
        <f>"　　　但し　"&amp;B4&amp;"参加料として"</f>
        <v>　　　但し　第78回十勝高等学校陸上競技選手権大会参加料として</v>
      </c>
      <c r="C27" s="215"/>
      <c r="D27" s="215"/>
      <c r="E27" s="215"/>
      <c r="F27" s="215"/>
      <c r="G27" s="215"/>
      <c r="H27" s="215"/>
      <c r="I27" s="216"/>
    </row>
    <row r="28" spans="1:13" ht="14.25" x14ac:dyDescent="0.15">
      <c r="A28" s="214"/>
      <c r="B28" s="240" t="s">
        <v>148</v>
      </c>
      <c r="C28" s="215"/>
      <c r="D28" s="215"/>
      <c r="E28" s="215"/>
      <c r="F28" s="215"/>
      <c r="G28" s="215"/>
      <c r="H28" s="215"/>
      <c r="I28" s="216"/>
    </row>
    <row r="29" spans="1:13" ht="13.5" x14ac:dyDescent="0.15">
      <c r="A29" s="214"/>
      <c r="B29" s="215"/>
      <c r="C29" s="215"/>
      <c r="D29" s="215"/>
      <c r="E29" s="215"/>
      <c r="F29" s="215"/>
      <c r="G29" s="215"/>
      <c r="H29" s="215"/>
      <c r="I29" s="216"/>
    </row>
    <row r="30" spans="1:13" ht="14.25" x14ac:dyDescent="0.15">
      <c r="A30" s="214"/>
      <c r="B30" s="377">
        <v>45790</v>
      </c>
      <c r="C30" s="377"/>
      <c r="D30" s="215"/>
      <c r="E30" s="240" t="s">
        <v>146</v>
      </c>
      <c r="G30" s="215"/>
      <c r="H30" s="215"/>
      <c r="I30" s="216"/>
    </row>
    <row r="31" spans="1:13" ht="14.25" x14ac:dyDescent="0.15">
      <c r="A31" s="214"/>
      <c r="B31" s="215"/>
      <c r="C31" s="215"/>
      <c r="D31" s="215"/>
      <c r="E31" s="240"/>
      <c r="F31" s="391" t="s">
        <v>236</v>
      </c>
      <c r="G31" s="391"/>
      <c r="H31" s="391"/>
      <c r="I31" s="216"/>
      <c r="J31" s="287" t="s">
        <v>191</v>
      </c>
    </row>
    <row r="32" spans="1:13" ht="14.25" thickBot="1" x14ac:dyDescent="0.2">
      <c r="A32" s="219"/>
      <c r="B32" s="220"/>
      <c r="C32" s="220"/>
      <c r="D32" s="220"/>
      <c r="E32" s="220"/>
      <c r="F32" s="220"/>
      <c r="G32" s="220"/>
      <c r="H32" s="220"/>
      <c r="I32" s="221"/>
    </row>
    <row r="33" spans="1:10" ht="13.5" thickBot="1" x14ac:dyDescent="0.2"/>
    <row r="34" spans="1:10" x14ac:dyDescent="0.15">
      <c r="A34" s="211"/>
      <c r="B34" s="212"/>
      <c r="C34" s="212"/>
      <c r="D34" s="212"/>
      <c r="E34" s="212"/>
      <c r="F34" s="212"/>
      <c r="G34" s="212"/>
      <c r="H34" s="212"/>
      <c r="I34" s="213"/>
    </row>
    <row r="35" spans="1:10" ht="18" x14ac:dyDescent="0.15">
      <c r="A35" s="214"/>
      <c r="B35" s="215"/>
      <c r="C35" s="389" t="s">
        <v>134</v>
      </c>
      <c r="D35" s="389"/>
      <c r="E35" s="389"/>
      <c r="F35" s="389"/>
      <c r="G35" s="215"/>
      <c r="H35" s="215"/>
      <c r="I35" s="216"/>
    </row>
    <row r="36" spans="1:10" ht="13.5" x14ac:dyDescent="0.15">
      <c r="A36" s="214"/>
      <c r="B36" s="215"/>
      <c r="C36" s="215"/>
      <c r="D36" s="215"/>
      <c r="E36" s="215"/>
      <c r="F36" s="215"/>
      <c r="G36" s="215"/>
      <c r="H36" s="215"/>
      <c r="I36" s="216"/>
    </row>
    <row r="37" spans="1:10" ht="19.5" x14ac:dyDescent="0.15">
      <c r="A37" s="214"/>
      <c r="B37" s="390">
        <f>B23</f>
        <v>0</v>
      </c>
      <c r="C37" s="390"/>
      <c r="D37" s="390"/>
      <c r="E37" s="241" t="s">
        <v>135</v>
      </c>
      <c r="F37" s="217"/>
      <c r="G37" s="215"/>
      <c r="H37" s="215"/>
      <c r="I37" s="216"/>
    </row>
    <row r="38" spans="1:10" ht="13.5" x14ac:dyDescent="0.15">
      <c r="A38" s="214"/>
      <c r="B38" s="215"/>
      <c r="C38" s="215"/>
      <c r="D38" s="215"/>
      <c r="E38" s="215"/>
      <c r="F38" s="215"/>
      <c r="G38" s="215"/>
      <c r="H38" s="215"/>
      <c r="I38" s="216"/>
    </row>
    <row r="39" spans="1:10" ht="18" x14ac:dyDescent="0.15">
      <c r="A39" s="214"/>
      <c r="B39" s="215"/>
      <c r="C39" s="376">
        <f>F15</f>
        <v>2200</v>
      </c>
      <c r="D39" s="376"/>
      <c r="E39" s="376"/>
      <c r="F39" s="376"/>
      <c r="G39" s="215"/>
      <c r="H39" s="215"/>
      <c r="I39" s="216"/>
    </row>
    <row r="40" spans="1:10" ht="13.5" x14ac:dyDescent="0.15">
      <c r="A40" s="214"/>
      <c r="B40" s="215"/>
      <c r="C40" s="215"/>
      <c r="D40" s="215"/>
      <c r="E40" s="215"/>
      <c r="F40" s="215"/>
      <c r="G40" s="215"/>
      <c r="H40" s="215"/>
      <c r="I40" s="216"/>
    </row>
    <row r="41" spans="1:10" ht="14.25" x14ac:dyDescent="0.15">
      <c r="A41" s="214"/>
      <c r="B41" s="240" t="s">
        <v>145</v>
      </c>
      <c r="C41" s="215"/>
      <c r="D41" s="215"/>
      <c r="E41" s="215"/>
      <c r="F41" s="215"/>
      <c r="G41" s="215"/>
      <c r="H41" s="215"/>
      <c r="I41" s="216"/>
    </row>
    <row r="42" spans="1:10" ht="13.5" x14ac:dyDescent="0.15">
      <c r="A42" s="214"/>
      <c r="B42" s="215"/>
      <c r="C42" s="215"/>
      <c r="D42" s="215"/>
      <c r="E42" s="215"/>
      <c r="F42" s="215"/>
      <c r="G42" s="215"/>
      <c r="H42" s="215"/>
      <c r="I42" s="216"/>
    </row>
    <row r="43" spans="1:10" ht="14.25" x14ac:dyDescent="0.15">
      <c r="A43" s="214"/>
      <c r="B43" s="392">
        <f>B30</f>
        <v>45790</v>
      </c>
      <c r="C43" s="392"/>
      <c r="D43" s="215"/>
      <c r="E43" s="240" t="s">
        <v>147</v>
      </c>
      <c r="G43" s="240"/>
      <c r="H43" s="240"/>
      <c r="I43" s="216"/>
    </row>
    <row r="44" spans="1:10" ht="14.25" customHeight="1" x14ac:dyDescent="0.15">
      <c r="A44" s="214"/>
      <c r="B44" s="215"/>
      <c r="C44" s="215"/>
      <c r="D44" s="215"/>
      <c r="E44" s="240"/>
      <c r="F44" s="391" t="s">
        <v>186</v>
      </c>
      <c r="G44" s="391"/>
      <c r="H44" s="391"/>
      <c r="I44" s="216"/>
      <c r="J44" s="287" t="s">
        <v>192</v>
      </c>
    </row>
    <row r="45" spans="1:10" ht="14.25" thickBot="1" x14ac:dyDescent="0.2">
      <c r="A45" s="219"/>
      <c r="B45" s="220"/>
      <c r="C45" s="220"/>
      <c r="D45" s="220"/>
      <c r="E45" s="220"/>
      <c r="F45" s="220"/>
      <c r="G45" s="220"/>
      <c r="H45" s="220"/>
      <c r="I45" s="221"/>
    </row>
  </sheetData>
  <sheetProtection sheet="1" selectLockedCells="1"/>
  <mergeCells count="19">
    <mergeCell ref="F31:H31"/>
    <mergeCell ref="F44:H44"/>
    <mergeCell ref="C35:F35"/>
    <mergeCell ref="B37:D37"/>
    <mergeCell ref="C39:F39"/>
    <mergeCell ref="B43:C43"/>
    <mergeCell ref="C25:F25"/>
    <mergeCell ref="B30:C30"/>
    <mergeCell ref="B9:C9"/>
    <mergeCell ref="B10:C10"/>
    <mergeCell ref="B4:I4"/>
    <mergeCell ref="B5:I5"/>
    <mergeCell ref="B7:I7"/>
    <mergeCell ref="B16:D16"/>
    <mergeCell ref="D9:G9"/>
    <mergeCell ref="D10:G10"/>
    <mergeCell ref="D18:F18"/>
    <mergeCell ref="C21:F21"/>
    <mergeCell ref="B23:D23"/>
  </mergeCells>
  <phoneticPr fontId="51"/>
  <conditionalFormatting sqref="D9 H9">
    <cfRule type="expression" dxfId="4" priority="4" stopIfTrue="1">
      <formula>NOT(ISERROR(SEARCH("0",D9)))</formula>
    </cfRule>
  </conditionalFormatting>
  <conditionalFormatting sqref="D10">
    <cfRule type="expression" dxfId="3" priority="1" stopIfTrue="1">
      <formula>NOT(ISERROR(SEARCH("0",D9)))</formula>
    </cfRule>
  </conditionalFormatting>
  <printOptions horizontalCentered="1"/>
  <pageMargins left="0.7895833333333333" right="0.7895833333333333" top="0.7895833333333333" bottom="0.7895833333333333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F44"/>
  <sheetViews>
    <sheetView showGridLines="0" zoomScaleNormal="100" workbookViewId="0">
      <selection activeCell="A3" sqref="A3"/>
    </sheetView>
  </sheetViews>
  <sheetFormatPr defaultColWidth="9" defaultRowHeight="13.5" x14ac:dyDescent="0.15"/>
  <cols>
    <col min="1" max="1" width="2.875" style="137" customWidth="1"/>
    <col min="2" max="2" width="3.375" style="137" customWidth="1"/>
    <col min="3" max="3" width="16.625" style="137" customWidth="1"/>
    <col min="4" max="4" width="34" style="137" customWidth="1"/>
    <col min="5" max="5" width="19.625" style="137" customWidth="1"/>
    <col min="6" max="6" width="6.125" style="137" customWidth="1"/>
    <col min="7" max="8" width="9" style="137" customWidth="1"/>
    <col min="9" max="9" width="12.625" style="137" bestFit="1" customWidth="1"/>
    <col min="10" max="16384" width="9" style="137"/>
  </cols>
  <sheetData>
    <row r="1" spans="1:5" ht="14.25" x14ac:dyDescent="0.15">
      <c r="A1" s="393" t="s">
        <v>102</v>
      </c>
      <c r="B1" s="393"/>
      <c r="C1" s="394" t="str">
        <f>男入力!C1&amp;" リレー申込み（男子）"</f>
        <v>第78回十勝高等学校陸上競技選手権大会 リレー申込み（男子）</v>
      </c>
      <c r="D1" s="394"/>
      <c r="E1" s="394"/>
    </row>
    <row r="2" spans="1:5" ht="14.25" customHeight="1" x14ac:dyDescent="0.15">
      <c r="C2" s="206"/>
      <c r="D2" s="206"/>
      <c r="E2" s="207"/>
    </row>
    <row r="3" spans="1:5" ht="15.75" customHeight="1" x14ac:dyDescent="0.15">
      <c r="B3" s="138"/>
      <c r="C3" s="139" t="s">
        <v>103</v>
      </c>
      <c r="D3" s="140" t="s">
        <v>104</v>
      </c>
      <c r="E3" s="140" t="s">
        <v>101</v>
      </c>
    </row>
    <row r="4" spans="1:5" ht="19.5" customHeight="1" x14ac:dyDescent="0.15">
      <c r="B4" s="141"/>
      <c r="C4" s="295" t="s">
        <v>72</v>
      </c>
      <c r="D4" s="142">
        <f>申込必要事項!D4</f>
        <v>0</v>
      </c>
      <c r="E4" s="284" t="str">
        <f>男入力!X20</f>
        <v/>
      </c>
    </row>
    <row r="5" spans="1:5" ht="15.75" customHeight="1" x14ac:dyDescent="0.15">
      <c r="B5" s="141"/>
      <c r="C5" s="139" t="s">
        <v>105</v>
      </c>
      <c r="D5" s="140" t="s">
        <v>60</v>
      </c>
      <c r="E5" s="140" t="s">
        <v>12</v>
      </c>
    </row>
    <row r="6" spans="1:5" ht="19.5" customHeight="1" x14ac:dyDescent="0.15">
      <c r="B6" s="141"/>
      <c r="C6" s="292" t="str">
        <f>IF(ISERROR(男入力!X13)=TRUE,"",男入力!X13)</f>
        <v/>
      </c>
      <c r="D6" s="200" t="str">
        <f>IF($C6="","",VLOOKUP($C6,男入力!$B$13:$F$52,2))</f>
        <v/>
      </c>
      <c r="E6" s="200" t="str">
        <f>IF($C6="","",VLOOKUP($C6,男入力!$B$13:$F$52,5))</f>
        <v/>
      </c>
    </row>
    <row r="7" spans="1:5" ht="19.5" customHeight="1" x14ac:dyDescent="0.15">
      <c r="B7" s="143">
        <v>1</v>
      </c>
      <c r="C7" s="292" t="str">
        <f>IF(ISERROR(男入力!X14)=TRUE,"",男入力!X14)</f>
        <v/>
      </c>
      <c r="D7" s="200" t="str">
        <f>IF($C7="","",VLOOKUP($C7,男入力!$B$13:$F$52,2))</f>
        <v/>
      </c>
      <c r="E7" s="200" t="str">
        <f>IF($C7="","",VLOOKUP($C7,男入力!$B$13:$F$52,5))</f>
        <v/>
      </c>
    </row>
    <row r="8" spans="1:5" ht="19.5" customHeight="1" x14ac:dyDescent="0.15">
      <c r="B8" s="141"/>
      <c r="C8" s="292" t="str">
        <f>IF(ISERROR(男入力!X15)=TRUE,"",男入力!X15)</f>
        <v/>
      </c>
      <c r="D8" s="200" t="str">
        <f>IF($C8="","",VLOOKUP($C8,男入力!$B$13:$F$52,2))</f>
        <v/>
      </c>
      <c r="E8" s="200" t="str">
        <f>IF($C8="","",VLOOKUP($C8,男入力!$B$13:$F$52,5))</f>
        <v/>
      </c>
    </row>
    <row r="9" spans="1:5" ht="19.5" customHeight="1" x14ac:dyDescent="0.15">
      <c r="B9" s="141"/>
      <c r="C9" s="292" t="str">
        <f>IF(ISERROR(男入力!X16)=TRUE,"",男入力!X16)</f>
        <v/>
      </c>
      <c r="D9" s="200" t="str">
        <f>IF($C9="","",VLOOKUP($C9,男入力!$B$13:$F$52,2))</f>
        <v/>
      </c>
      <c r="E9" s="200" t="str">
        <f>IF($C9="","",VLOOKUP($C9,男入力!$B$13:$F$52,5))</f>
        <v/>
      </c>
    </row>
    <row r="10" spans="1:5" ht="19.5" customHeight="1" x14ac:dyDescent="0.15">
      <c r="B10" s="141"/>
      <c r="C10" s="292" t="str">
        <f>IF(ISERROR(男入力!X17)=TRUE,"",男入力!X17)</f>
        <v/>
      </c>
      <c r="D10" s="200" t="str">
        <f>IF($C10="","",VLOOKUP($C10,男入力!$B$13:$F$52,2))</f>
        <v/>
      </c>
      <c r="E10" s="200" t="str">
        <f>IF($C10="","",VLOOKUP($C10,男入力!$B$13:$F$52,5))</f>
        <v/>
      </c>
    </row>
    <row r="11" spans="1:5" ht="19.5" customHeight="1" x14ac:dyDescent="0.15">
      <c r="B11" s="144"/>
      <c r="C11" s="292" t="str">
        <f>IF(ISERROR(男入力!X18)=TRUE,"",男入力!X18)</f>
        <v/>
      </c>
      <c r="D11" s="200" t="str">
        <f>IF($C11="","",VLOOKUP($C11,男入力!$B$13:$F$52,2))</f>
        <v/>
      </c>
      <c r="E11" s="200" t="str">
        <f>IF($C11="","",VLOOKUP($C11,男入力!$B$13:$F$52,5))</f>
        <v/>
      </c>
    </row>
    <row r="12" spans="1:5" ht="27" customHeight="1" x14ac:dyDescent="0.15"/>
    <row r="13" spans="1:5" ht="15.75" customHeight="1" x14ac:dyDescent="0.15">
      <c r="B13" s="138"/>
      <c r="C13" s="139" t="s">
        <v>103</v>
      </c>
      <c r="D13" s="140" t="s">
        <v>104</v>
      </c>
      <c r="E13" s="140" t="s">
        <v>101</v>
      </c>
    </row>
    <row r="14" spans="1:5" ht="19.5" customHeight="1" x14ac:dyDescent="0.15">
      <c r="B14" s="141"/>
      <c r="C14" s="295" t="s">
        <v>73</v>
      </c>
      <c r="D14" s="142">
        <f>申込必要事項!D4</f>
        <v>0</v>
      </c>
      <c r="E14" s="284" t="str">
        <f>男入力!Y20</f>
        <v/>
      </c>
    </row>
    <row r="15" spans="1:5" ht="15.75" customHeight="1" x14ac:dyDescent="0.15">
      <c r="B15" s="141"/>
      <c r="C15" s="139" t="s">
        <v>105</v>
      </c>
      <c r="D15" s="140" t="s">
        <v>60</v>
      </c>
      <c r="E15" s="140" t="s">
        <v>12</v>
      </c>
    </row>
    <row r="16" spans="1:5" ht="19.5" customHeight="1" x14ac:dyDescent="0.15">
      <c r="B16" s="141"/>
      <c r="C16" s="292" t="str">
        <f>IF(ISERROR(男入力!Y13)=TRUE,"",男入力!Y13)</f>
        <v/>
      </c>
      <c r="D16" s="200" t="str">
        <f>IF($C16="","",VLOOKUP($C16,男入力!$B$13:$F$52,2))</f>
        <v/>
      </c>
      <c r="E16" s="200" t="str">
        <f>IF($C16="","",VLOOKUP($C16,男入力!$B$13:$F$52,5))</f>
        <v/>
      </c>
    </row>
    <row r="17" spans="1:6" ht="19.5" customHeight="1" x14ac:dyDescent="0.15">
      <c r="B17" s="143">
        <v>2</v>
      </c>
      <c r="C17" s="292" t="str">
        <f>IF(ISERROR(男入力!Y14)=TRUE,"",男入力!Y14)</f>
        <v/>
      </c>
      <c r="D17" s="200" t="str">
        <f>IF($C17="","",VLOOKUP($C17,男入力!$B$13:$F$52,2))</f>
        <v/>
      </c>
      <c r="E17" s="200" t="str">
        <f>IF($C17="","",VLOOKUP($C17,男入力!$B$13:$F$52,5))</f>
        <v/>
      </c>
    </row>
    <row r="18" spans="1:6" ht="19.5" customHeight="1" x14ac:dyDescent="0.15">
      <c r="B18" s="141"/>
      <c r="C18" s="292" t="str">
        <f>IF(ISERROR(男入力!Y15)=TRUE,"",男入力!Y15)</f>
        <v/>
      </c>
      <c r="D18" s="200" t="str">
        <f>IF($C18="","",VLOOKUP($C18,男入力!$B$13:$F$52,2))</f>
        <v/>
      </c>
      <c r="E18" s="200" t="str">
        <f>IF($C18="","",VLOOKUP($C18,男入力!$B$13:$F$52,5))</f>
        <v/>
      </c>
    </row>
    <row r="19" spans="1:6" ht="19.5" customHeight="1" x14ac:dyDescent="0.15">
      <c r="B19" s="141"/>
      <c r="C19" s="292" t="str">
        <f>IF(ISERROR(男入力!Y16)=TRUE,"",男入力!Y16)</f>
        <v/>
      </c>
      <c r="D19" s="200" t="str">
        <f>IF($C19="","",VLOOKUP($C19,男入力!$B$13:$F$52,2))</f>
        <v/>
      </c>
      <c r="E19" s="200" t="str">
        <f>IF($C19="","",VLOOKUP($C19,男入力!$B$13:$F$52,5))</f>
        <v/>
      </c>
    </row>
    <row r="20" spans="1:6" ht="19.5" customHeight="1" x14ac:dyDescent="0.15">
      <c r="B20" s="141"/>
      <c r="C20" s="292" t="str">
        <f>IF(ISERROR(男入力!Y17)=TRUE,"",男入力!Y17)</f>
        <v/>
      </c>
      <c r="D20" s="200" t="str">
        <f>IF($C20="","",VLOOKUP($C20,男入力!$B$13:$F$52,2))</f>
        <v/>
      </c>
      <c r="E20" s="200" t="str">
        <f>IF($C20="","",VLOOKUP($C20,男入力!$B$13:$F$52,5))</f>
        <v/>
      </c>
    </row>
    <row r="21" spans="1:6" ht="19.5" customHeight="1" x14ac:dyDescent="0.15">
      <c r="B21" s="144"/>
      <c r="C21" s="292" t="str">
        <f>IF(ISERROR(男入力!Y18)=TRUE,"",男入力!Y18)</f>
        <v/>
      </c>
      <c r="D21" s="200" t="str">
        <f>IF($C21="","",VLOOKUP($C21,男入力!$B$13:$F$52,2))</f>
        <v/>
      </c>
      <c r="E21" s="200" t="str">
        <f>IF($C21="","",VLOOKUP($C21,男入力!$B$13:$F$52,5))</f>
        <v/>
      </c>
    </row>
    <row r="22" spans="1:6" ht="18" customHeight="1" x14ac:dyDescent="0.15">
      <c r="A22" s="145"/>
      <c r="B22" s="145"/>
      <c r="C22" s="145"/>
      <c r="D22" s="145"/>
      <c r="E22" s="145"/>
      <c r="F22" s="191"/>
    </row>
    <row r="23" spans="1:6" ht="18" customHeight="1" x14ac:dyDescent="0.15"/>
    <row r="24" spans="1:6" ht="18" customHeight="1" x14ac:dyDescent="0.15">
      <c r="A24" s="393" t="s">
        <v>102</v>
      </c>
      <c r="B24" s="393"/>
      <c r="C24" s="394" t="str">
        <f>男入力!C1&amp;" リレー申込み（女子）"</f>
        <v>第78回十勝高等学校陸上競技選手権大会 リレー申込み（女子）</v>
      </c>
      <c r="D24" s="394"/>
      <c r="E24" s="394"/>
    </row>
    <row r="25" spans="1:6" x14ac:dyDescent="0.15">
      <c r="C25" s="206"/>
      <c r="D25" s="206"/>
      <c r="E25" s="207"/>
    </row>
    <row r="26" spans="1:6" ht="15.75" customHeight="1" x14ac:dyDescent="0.15">
      <c r="B26" s="146"/>
      <c r="C26" s="147" t="s">
        <v>103</v>
      </c>
      <c r="D26" s="148" t="s">
        <v>104</v>
      </c>
      <c r="E26" s="148" t="s">
        <v>101</v>
      </c>
    </row>
    <row r="27" spans="1:6" ht="19.5" customHeight="1" x14ac:dyDescent="0.15">
      <c r="B27" s="149"/>
      <c r="C27" s="295" t="s">
        <v>72</v>
      </c>
      <c r="D27" s="142">
        <f>申込必要事項!D4</f>
        <v>0</v>
      </c>
      <c r="E27" s="284" t="str">
        <f>女入力!X20</f>
        <v/>
      </c>
    </row>
    <row r="28" spans="1:6" ht="15.75" customHeight="1" x14ac:dyDescent="0.15">
      <c r="B28" s="149"/>
      <c r="C28" s="147" t="s">
        <v>105</v>
      </c>
      <c r="D28" s="148" t="s">
        <v>60</v>
      </c>
      <c r="E28" s="148" t="s">
        <v>12</v>
      </c>
    </row>
    <row r="29" spans="1:6" ht="19.5" customHeight="1" x14ac:dyDescent="0.15">
      <c r="B29" s="149"/>
      <c r="C29" s="292" t="str">
        <f>IF(ISERROR(女入力!X13)=TRUE,"",女入力!X13)</f>
        <v/>
      </c>
      <c r="D29" s="200" t="str">
        <f>IF($C29="","",VLOOKUP($C29,女入力!$B$13:$F$52,2))</f>
        <v/>
      </c>
      <c r="E29" s="284" t="str">
        <f>IF($C29="","",VLOOKUP($C29,女入力!$B$13:$F$52,5))</f>
        <v/>
      </c>
    </row>
    <row r="30" spans="1:6" ht="19.5" customHeight="1" x14ac:dyDescent="0.15">
      <c r="B30" s="150">
        <v>1</v>
      </c>
      <c r="C30" s="292" t="str">
        <f>IF(ISERROR(女入力!X14)=TRUE,"",女入力!X14)</f>
        <v/>
      </c>
      <c r="D30" s="200" t="str">
        <f>IF($C30="","",VLOOKUP($C30,女入力!$B$13:$F$52,2))</f>
        <v/>
      </c>
      <c r="E30" s="284" t="str">
        <f>IF($C30="","",VLOOKUP($C30,女入力!$B$13:$F$52,5))</f>
        <v/>
      </c>
    </row>
    <row r="31" spans="1:6" ht="19.5" customHeight="1" x14ac:dyDescent="0.15">
      <c r="B31" s="149"/>
      <c r="C31" s="292" t="str">
        <f>IF(ISERROR(女入力!X15)=TRUE,"",女入力!X15)</f>
        <v/>
      </c>
      <c r="D31" s="200" t="str">
        <f>IF($C31="","",VLOOKUP($C31,女入力!$B$13:$F$52,2))</f>
        <v/>
      </c>
      <c r="E31" s="284" t="str">
        <f>IF($C31="","",VLOOKUP($C31,女入力!$B$13:$F$52,5))</f>
        <v/>
      </c>
    </row>
    <row r="32" spans="1:6" ht="19.5" customHeight="1" x14ac:dyDescent="0.15">
      <c r="B32" s="149"/>
      <c r="C32" s="292" t="str">
        <f>IF(ISERROR(女入力!X16)=TRUE,"",女入力!X16)</f>
        <v/>
      </c>
      <c r="D32" s="200" t="str">
        <f>IF($C32="","",VLOOKUP($C32,女入力!$B$13:$F$52,2))</f>
        <v/>
      </c>
      <c r="E32" s="284" t="str">
        <f>IF($C32="","",VLOOKUP($C32,女入力!$B$13:$F$52,5))</f>
        <v/>
      </c>
    </row>
    <row r="33" spans="2:5" ht="19.5" customHeight="1" x14ac:dyDescent="0.15">
      <c r="B33" s="149"/>
      <c r="C33" s="292" t="str">
        <f>IF(ISERROR(女入力!X17)=TRUE,"",女入力!X17)</f>
        <v/>
      </c>
      <c r="D33" s="200" t="str">
        <f>IF($C33="","",VLOOKUP($C33,女入力!$B$13:$F$52,2))</f>
        <v/>
      </c>
      <c r="E33" s="284" t="str">
        <f>IF($C33="","",VLOOKUP($C33,女入力!$B$13:$F$52,5))</f>
        <v/>
      </c>
    </row>
    <row r="34" spans="2:5" ht="19.5" customHeight="1" x14ac:dyDescent="0.15">
      <c r="B34" s="151"/>
      <c r="C34" s="292" t="str">
        <f>IF(ISERROR(女入力!X18)=TRUE,"",女入力!X18)</f>
        <v/>
      </c>
      <c r="D34" s="200" t="str">
        <f>IF($C34="","",VLOOKUP($C34,女入力!$B$13:$F$52,2))</f>
        <v/>
      </c>
      <c r="E34" s="284" t="str">
        <f>IF($C34="","",VLOOKUP($C34,女入力!$B$13:$F$52,5))</f>
        <v/>
      </c>
    </row>
    <row r="35" spans="2:5" ht="27" customHeight="1" x14ac:dyDescent="0.15"/>
    <row r="36" spans="2:5" ht="15.75" customHeight="1" x14ac:dyDescent="0.15">
      <c r="B36" s="146"/>
      <c r="C36" s="147" t="s">
        <v>103</v>
      </c>
      <c r="D36" s="148" t="s">
        <v>104</v>
      </c>
      <c r="E36" s="148" t="s">
        <v>101</v>
      </c>
    </row>
    <row r="37" spans="2:5" ht="19.5" customHeight="1" x14ac:dyDescent="0.15">
      <c r="B37" s="149"/>
      <c r="C37" s="295" t="s">
        <v>73</v>
      </c>
      <c r="D37" s="142">
        <f>申込必要事項!D4</f>
        <v>0</v>
      </c>
      <c r="E37" s="284" t="str">
        <f>女入力!Y20</f>
        <v/>
      </c>
    </row>
    <row r="38" spans="2:5" ht="15.75" customHeight="1" x14ac:dyDescent="0.15">
      <c r="B38" s="149"/>
      <c r="C38" s="147" t="s">
        <v>105</v>
      </c>
      <c r="D38" s="148" t="s">
        <v>60</v>
      </c>
      <c r="E38" s="148" t="s">
        <v>12</v>
      </c>
    </row>
    <row r="39" spans="2:5" ht="19.5" customHeight="1" x14ac:dyDescent="0.15">
      <c r="B39" s="149"/>
      <c r="C39" s="292" t="str">
        <f>IF(ISERROR(女入力!Y13)=TRUE,"",女入力!Y13)</f>
        <v/>
      </c>
      <c r="D39" s="200" t="str">
        <f>IF($C39="","",VLOOKUP($C39,女入力!$B$13:$F$52,2))</f>
        <v/>
      </c>
      <c r="E39" s="284" t="str">
        <f>IF($C39="","",VLOOKUP($C39,女入力!$B$13:$F$52,5))</f>
        <v/>
      </c>
    </row>
    <row r="40" spans="2:5" ht="19.5" customHeight="1" x14ac:dyDescent="0.15">
      <c r="B40" s="150">
        <v>2</v>
      </c>
      <c r="C40" s="292" t="str">
        <f>IF(ISERROR(女入力!Y14)=TRUE,"",女入力!Y14)</f>
        <v/>
      </c>
      <c r="D40" s="200" t="str">
        <f>IF($C40="","",VLOOKUP($C40,女入力!$B$13:$F$52,2))</f>
        <v/>
      </c>
      <c r="E40" s="284" t="str">
        <f>IF($C40="","",VLOOKUP($C40,女入力!$B$13:$F$52,5))</f>
        <v/>
      </c>
    </row>
    <row r="41" spans="2:5" ht="19.5" customHeight="1" x14ac:dyDescent="0.15">
      <c r="B41" s="149"/>
      <c r="C41" s="292" t="str">
        <f>IF(ISERROR(女入力!Y15)=TRUE,"",女入力!Y15)</f>
        <v/>
      </c>
      <c r="D41" s="200" t="str">
        <f>IF($C41="","",VLOOKUP($C41,女入力!$B$13:$F$52,2))</f>
        <v/>
      </c>
      <c r="E41" s="284" t="str">
        <f>IF($C41="","",VLOOKUP($C41,女入力!$B$13:$F$52,5))</f>
        <v/>
      </c>
    </row>
    <row r="42" spans="2:5" ht="19.5" customHeight="1" x14ac:dyDescent="0.15">
      <c r="B42" s="149"/>
      <c r="C42" s="292" t="str">
        <f>IF(ISERROR(女入力!Y16)=TRUE,"",女入力!Y16)</f>
        <v/>
      </c>
      <c r="D42" s="200" t="str">
        <f>IF($C42="","",VLOOKUP($C42,女入力!$B$13:$F$52,2))</f>
        <v/>
      </c>
      <c r="E42" s="284" t="str">
        <f>IF($C42="","",VLOOKUP($C42,女入力!$B$13:$F$52,5))</f>
        <v/>
      </c>
    </row>
    <row r="43" spans="2:5" ht="19.5" customHeight="1" x14ac:dyDescent="0.15">
      <c r="B43" s="149"/>
      <c r="C43" s="292" t="str">
        <f>IF(ISERROR(女入力!Y17)=TRUE,"",女入力!Y17)</f>
        <v/>
      </c>
      <c r="D43" s="200" t="str">
        <f>IF($C43="","",VLOOKUP($C43,女入力!$B$13:$F$52,2))</f>
        <v/>
      </c>
      <c r="E43" s="284" t="str">
        <f>IF($C43="","",VLOOKUP($C43,女入力!$B$13:$F$52,5))</f>
        <v/>
      </c>
    </row>
    <row r="44" spans="2:5" ht="19.5" customHeight="1" x14ac:dyDescent="0.15">
      <c r="B44" s="151"/>
      <c r="C44" s="292" t="str">
        <f>IF(ISERROR(女入力!Y18)=TRUE,"",女入力!Y18)</f>
        <v/>
      </c>
      <c r="D44" s="200" t="str">
        <f>IF($C44="","",VLOOKUP($C44,女入力!$B$13:$F$52,2))</f>
        <v/>
      </c>
      <c r="E44" s="284" t="str">
        <f>IF($C44="","",VLOOKUP($C44,女入力!$B$13:$F$52,5))</f>
        <v/>
      </c>
    </row>
  </sheetData>
  <sheetProtection sheet="1" selectLockedCells="1" selectUnlockedCells="1"/>
  <mergeCells count="4">
    <mergeCell ref="A1:B1"/>
    <mergeCell ref="C1:E1"/>
    <mergeCell ref="A24:B24"/>
    <mergeCell ref="C24:E24"/>
  </mergeCells>
  <phoneticPr fontId="51"/>
  <conditionalFormatting sqref="D14 D4">
    <cfRule type="expression" dxfId="2" priority="4" stopIfTrue="1">
      <formula>NOT(ISERROR(SEARCH("0",D4)))</formula>
    </cfRule>
  </conditionalFormatting>
  <conditionalFormatting sqref="D27">
    <cfRule type="expression" dxfId="1" priority="2" stopIfTrue="1">
      <formula>NOT(ISERROR(SEARCH("0",D27)))</formula>
    </cfRule>
  </conditionalFormatting>
  <conditionalFormatting sqref="D37">
    <cfRule type="expression" dxfId="0" priority="1" stopIfTrue="1">
      <formula>NOT(ISERROR(SEARCH("0",D37)))</formula>
    </cfRule>
  </conditionalFormatting>
  <dataValidations count="1">
    <dataValidation type="list" allowBlank="1" showInputMessage="1" showErrorMessage="1" sqref="C14 C4 C37 C27" xr:uid="{00000000-0002-0000-0500-000000000000}">
      <formula1>"4×100mR,4×400mR"</formula1>
    </dataValidation>
  </dataValidations>
  <printOptions verticalCentered="1"/>
  <pageMargins left="0.70866141732283472" right="0.70866141732283472" top="0.43307086614173229" bottom="0.43307086614173229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入力にあたって</vt:lpstr>
      <vt:lpstr>申込必要事項</vt:lpstr>
      <vt:lpstr>Ｃ級審判</vt:lpstr>
      <vt:lpstr>男入力</vt:lpstr>
      <vt:lpstr>女入力</vt:lpstr>
      <vt:lpstr>男一覧</vt:lpstr>
      <vt:lpstr>女一覧</vt:lpstr>
      <vt:lpstr>納付書</vt:lpstr>
      <vt:lpstr>リレー申込</vt:lpstr>
      <vt:lpstr>参加人数</vt:lpstr>
      <vt:lpstr>参加人数!Print_Area</vt:lpstr>
      <vt:lpstr>女一覧!Print_Area</vt:lpstr>
      <vt:lpstr>女入力!Print_Area</vt:lpstr>
      <vt:lpstr>男一覧!Print_Area</vt:lpstr>
      <vt:lpstr>男入力!Print_Area</vt:lpstr>
      <vt:lpstr>入力にあたって!Print_Area</vt:lpstr>
      <vt:lpstr>納付書!Print_Area</vt:lpstr>
      <vt:lpstr>女入力!Print_Titles</vt:lpstr>
      <vt:lpstr>男入力!Print_Titles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佐々木 務</dc:creator>
  <cp:keywords/>
  <dc:description/>
  <cp:lastModifiedBy>hakuyo</cp:lastModifiedBy>
  <cp:revision/>
  <cp:lastPrinted>2024-04-15T08:23:00Z</cp:lastPrinted>
  <dcterms:created xsi:type="dcterms:W3CDTF">2014-04-11T03:58:37Z</dcterms:created>
  <dcterms:modified xsi:type="dcterms:W3CDTF">2025-04-17T08:02:27Z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1041-9.1.0.4057</vt:lpwstr>
  </property>
  <property fmtid="{D5CDD505-2E9C-101B-9397-08002B2CF9AE}" pid="3" name="KSOReadingLayout">
    <vt:bool>false</vt:bool>
  </property>
</Properties>
</file>